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Тарификация\ТП ЭЛЕКТРО\РЕГУЛ 2021\"/>
    </mc:Choice>
  </mc:AlternateContent>
  <bookViews>
    <workbookView xWindow="120" yWindow="15" windowWidth="18075" windowHeight="10995"/>
  </bookViews>
  <sheets>
    <sheet name="инф" sheetId="1" r:id="rId1"/>
    <sheet name="а" sheetId="9" r:id="rId2"/>
    <sheet name="а.1" sheetId="10" r:id="rId3"/>
    <sheet name="б" sheetId="11" r:id="rId4"/>
    <sheet name="в" sheetId="5" r:id="rId5"/>
    <sheet name="г" sheetId="6" r:id="rId6"/>
    <sheet name="д" sheetId="7" r:id="rId7"/>
    <sheet name="е" sheetId="8" r:id="rId8"/>
  </sheets>
  <externalReferences>
    <externalReference r:id="rId9"/>
  </externalReferences>
  <definedNames>
    <definedName name="_xlnm.Print_Area" localSheetId="1">а!$A$1:$G$67</definedName>
    <definedName name="_xlnm.Print_Area" localSheetId="2">а.1!$A$1:$G$68</definedName>
    <definedName name="_xlnm.Print_Area" localSheetId="3">б!$A$1:$Q$15</definedName>
    <definedName name="_xlnm.Print_Area" localSheetId="7">е!$A$1:$H$29</definedName>
    <definedName name="_xlnm.Print_Area" localSheetId="0">инф!$A$1:$C$23</definedName>
  </definedNames>
  <calcPr calcId="152511" iterate="1"/>
</workbook>
</file>

<file path=xl/calcChain.xml><?xml version="1.0" encoding="utf-8"?>
<calcChain xmlns="http://schemas.openxmlformats.org/spreadsheetml/2006/main">
  <c r="G29" i="9" l="1"/>
  <c r="G23" i="9"/>
  <c r="G23" i="8" l="1"/>
  <c r="G20" i="8" l="1"/>
  <c r="F17" i="8"/>
  <c r="F20" i="8"/>
  <c r="E20" i="6" l="1"/>
  <c r="E18" i="6" s="1"/>
  <c r="E16" i="6"/>
  <c r="E15" i="6"/>
  <c r="D20" i="6"/>
  <c r="D18" i="6" s="1"/>
  <c r="D16" i="6"/>
  <c r="D15" i="6"/>
  <c r="C20" i="6"/>
  <c r="C18" i="6" s="1"/>
  <c r="C16" i="6"/>
  <c r="C15" i="6"/>
  <c r="F14" i="8" l="1"/>
  <c r="D14" i="8"/>
  <c r="E14" i="8"/>
  <c r="G14" i="8"/>
  <c r="H14" i="8"/>
  <c r="C14" i="8"/>
  <c r="D14" i="6" l="1"/>
  <c r="E14" i="6"/>
  <c r="C14" i="6" l="1"/>
</calcChain>
</file>

<file path=xl/comments1.xml><?xml version="1.0" encoding="utf-8"?>
<comments xmlns="http://schemas.openxmlformats.org/spreadsheetml/2006/main">
  <authors>
    <author>Чегодаева Виктория Александровна</author>
  </authors>
  <commentList>
    <comment ref="A2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Чегодаева Виктория Александровна
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  <charset val="204"/>
          </rPr>
          <t>Чегодаева Виктория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240ММ 4 ЖИЛЫ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  <charset val="204"/>
          </rPr>
          <t>Чегодаева Виктория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95ММ ОДНОЖИЛ В ТРАНШЕЕ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  <charset val="204"/>
          </rPr>
          <t>Чегодаева Виктория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ОДНО 240
</t>
        </r>
      </text>
    </comment>
  </commentList>
</comments>
</file>

<file path=xl/sharedStrings.xml><?xml version="1.0" encoding="utf-8"?>
<sst xmlns="http://schemas.openxmlformats.org/spreadsheetml/2006/main" count="488" uniqueCount="206">
  <si>
    <t>к стандартам раскрытия информации</t>
  </si>
  <si>
    <t>субъектами оптового и розничных</t>
  </si>
  <si>
    <t>рынков электрической энергии</t>
  </si>
  <si>
    <t xml:space="preserve">              (наименование сетевой организации)</t>
  </si>
  <si>
    <t>Приложение N 3</t>
  </si>
  <si>
    <t>Приложение N 4</t>
  </si>
  <si>
    <t>Наименование мероприятий</t>
  </si>
  <si>
    <t>1.</t>
  </si>
  <si>
    <t>2.</t>
  </si>
  <si>
    <t>3.</t>
  </si>
  <si>
    <t>4.</t>
  </si>
  <si>
    <t>5.</t>
  </si>
  <si>
    <t>6.</t>
  </si>
  <si>
    <t>Приложение N 5</t>
  </si>
  <si>
    <t>о присоединенных объемах максимальной мощности</t>
  </si>
  <si>
    <t>за 3 предыдущих года по каждому мероприятию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</si>
  <si>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</si>
  <si>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</si>
  <si>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</si>
  <si>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</si>
  <si>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</si>
  <si>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о длине линий электропередачи и об объемах максимальной</t>
  </si>
  <si>
    <t>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</si>
  <si>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</si>
  <si>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</si>
  <si>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</si>
  <si>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</si>
  <si>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</si>
  <si>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</si>
  <si>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</si>
  <si>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</si>
  <si>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ИНФОРМАЦИЯ</t>
  </si>
  <si>
    <t>об осуществлении технологического присоединения</t>
  </si>
  <si>
    <t>по договорам, заключенным за текущий год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</si>
  <si>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</si>
  <si>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</si>
  <si>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</si>
  <si>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</si>
  <si>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</si>
  <si>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</si>
  <si>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</si>
  <si>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</si>
  <si>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</si>
  <si>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</si>
  <si>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</si>
  <si>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</si>
  <si>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</si>
  <si>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</si>
  <si>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</si>
  <si>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</si>
  <si>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</t>
  </si>
  <si>
    <t>о поданных заявках на технологическое присоединение</t>
  </si>
  <si>
    <t>за текущий год</t>
  </si>
  <si>
    <t>Количество заявок (штук)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</si>
  <si>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присоединения.".</t>
  </si>
  <si>
    <t>5. ИНН: 4826052440</t>
  </si>
  <si>
    <t>6. КПП: 480201001</t>
  </si>
  <si>
    <t>9. Контактный телефон: 8 (4742) 51-53-32</t>
  </si>
  <si>
    <t>-</t>
  </si>
  <si>
    <t>8. Адрес электронной почты: info@sezlipetsk.ru</t>
  </si>
  <si>
    <t>2. Сокращенное наименование: АО "ОЭЗ ППТ "Липецк"</t>
  </si>
  <si>
    <t>1. Полное наименование: Акционерное общество «Особая экономическая зона промышленно -производственного типа "Липецк"</t>
  </si>
  <si>
    <t>3. Место нахождения: 399071, Липецкая область, Грязинский р-н, с Казинка, территория ОЭЗ ППТ «Липецк», здание 2</t>
  </si>
  <si>
    <t>4. Адрес юридического лица:  399071, Липецкая область, Грязинский р-н, с Казинка, территория ОЭЗ ППТ «Липецк», здание 2</t>
  </si>
  <si>
    <t>мощности построенных объектов за 3 предыдущих года*</t>
  </si>
  <si>
    <t>7. Ф.И.О. руководителя: Генеральный директор Дударев Дмитрий Николаевич</t>
  </si>
  <si>
    <t>10. Факс: 8 (4742) 51-53-39</t>
  </si>
  <si>
    <t>Приложение N 2</t>
  </si>
  <si>
    <t>Информация о фактических средних данных</t>
  </si>
  <si>
    <t xml:space="preserve">       ИНФОРМАЦИЯ</t>
  </si>
  <si>
    <t xml:space="preserve">              о  технологическом присоединении</t>
  </si>
  <si>
    <t xml:space="preserve">             АО "ОЭЗ ППТ "Липецк"</t>
  </si>
  <si>
    <t>Приложение N 1</t>
  </si>
  <si>
    <t>к Методическим указаниям</t>
  </si>
  <si>
    <t>по определению размера платы</t>
  </si>
  <si>
    <t>за технологическое присоединение</t>
  </si>
  <si>
    <t>к электрическим сетям</t>
  </si>
  <si>
    <t>Расходы</t>
  </si>
  <si>
    <t>на строительство введенных в эксплуатацию объектов</t>
  </si>
  <si>
    <t>электросетевого хозяйства для целей технологического</t>
  </si>
  <si>
    <t>присоединения и для целей реализации иных мероприятий</t>
  </si>
  <si>
    <t>инвестиционной программы территориальной</t>
  </si>
  <si>
    <t>сетевой организации</t>
  </si>
  <si>
    <t>АО "ОЭЗ ППТ "Липецк"</t>
  </si>
  <si>
    <t>N п/п</t>
  </si>
  <si>
    <t>Объект электросетевого хозяйства</t>
  </si>
  <si>
    <t>Год ввода объекта</t>
  </si>
  <si>
    <t>Уровень напряжения, кВ</t>
  </si>
  <si>
    <t>Протяженность (для линий электропередачи), м</t>
  </si>
  <si>
    <t>Пропускная способность, кВт/Максимальная мощность, кВт</t>
  </si>
  <si>
    <t>Расходы на строительство объекта, тыс. руб.</t>
  </si>
  <si>
    <t>Строительство воздушных линий</t>
  </si>
  <si>
    <t>1.j</t>
  </si>
  <si>
    <t>Материал опоры (деревянные (j = 1), металлические (j = 2), железобетонные (j = 3))</t>
  </si>
  <si>
    <t>1.j.k</t>
  </si>
  <si>
    <t>Тип провода (изолированный провод (k = 1), неизолированный провод (k = 2))</t>
  </si>
  <si>
    <t>1.j.k.l</t>
  </si>
  <si>
    <t>Материал провода (медный (l = 1), стальной (l = 2), сталеалюминиевый (l = 3), алюминиевый (l = 4))</t>
  </si>
  <si>
    <t>1.j.k.l.m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</si>
  <si>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(m = 6))</t>
  </si>
  <si>
    <t>&lt;пообъектная расшифровка&gt;</t>
  </si>
  <si>
    <t>Строительство кабельных линий</t>
  </si>
  <si>
    <t>2.j</t>
  </si>
  <si>
    <t>Способ прокладки кабельных линий (в траншеях (j = 1), в блоках (j = 2), в каналах (j = 3), в туннелях и коллекторах (j = 4), в галереях и эстакадах (j = 5), горизонтальное наклонное бурение (j = 6))</t>
  </si>
  <si>
    <t>Одножильные (k = 1) и многожильные (k = 2)</t>
  </si>
  <si>
    <t>2.j.k.l</t>
  </si>
  <si>
    <t>Кабели с резиновой и пластмассовой изоляцией (l = 1), бумажной изоляцией (l = 2)</t>
  </si>
  <si>
    <t>2.j.k.l.m</t>
  </si>
  <si>
    <t>2.3.2.1.4.</t>
  </si>
  <si>
    <t>Кабельная линия 0,4 кВ Кемин 1</t>
  </si>
  <si>
    <t>Кабельная линия 0,4 кВ Кемин 2</t>
  </si>
  <si>
    <t>2.1.1.1.2.</t>
  </si>
  <si>
    <t>Кабельная линия 10кВ ССТ-1</t>
  </si>
  <si>
    <t>Кабельная линия 10кВ ССТ-2</t>
  </si>
  <si>
    <t>Кабельная линия КЛ-10 кВ "Шлюмберже - 1" (протяженность 1472 м)</t>
  </si>
  <si>
    <t>Кабельная линия КЛ-10 кВ "Шлюмберже - 2" (протяженность 1472 м)</t>
  </si>
  <si>
    <t>Строительство пунктов секционирования</t>
  </si>
  <si>
    <t>3.j</t>
  </si>
  <si>
    <t>Реклоузеры (j = 1 распределительные пункты (РП) (j = 2), переключательные пункты (ПП) (j = 3)</t>
  </si>
  <si>
    <t>3.j.k</t>
  </si>
  <si>
    <t>Номинальный ток до 100 А включительно (k = 1), от 100 до 250 А включительно (k = 2), от 250 до 500 А включительно (k = 3), от 500 А до 1 000 А включительно (k = 4), свыше 1 000 А (k = 5)</t>
  </si>
  <si>
    <t>...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</si>
  <si>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</si>
  <si>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4.j</t>
  </si>
  <si>
    <t>Трансформаторные подстанции (ТП), за исключением распределительных трансформаторных подстанций (РТП)</t>
  </si>
  <si>
    <t>4.j.k</t>
  </si>
  <si>
    <t>Однотрансформаторные (k = 1), двухтрансформаторные и более (k = 2)</t>
  </si>
  <si>
    <t>4.j.k.l</t>
  </si>
  <si>
    <t>Трансформаторная мощность до 25 кВА включительно (l = 1), от 25 до 100 кВА включительно (l = 2), от 100 до 250 кВА включительно (l = 3), от 250 до 500 кВА (l = 4), от 500 до 900 кВА включительно (l = 5), свыше 1000 кВА (l = 6)</t>
  </si>
  <si>
    <t>Строительство распределительных трансформаторных подстанций (РТП) с уровнем напряжения до 35 кВ</t>
  </si>
  <si>
    <t>5.j</t>
  </si>
  <si>
    <t>Распределительные трансформаторные подстанции (РТП)</t>
  </si>
  <si>
    <t>5.j.k</t>
  </si>
  <si>
    <t>5.j.k.l</t>
  </si>
  <si>
    <t>Строительство центров питания, подстанций уровнем напряжения 35 кВ и выше (ПС)</t>
  </si>
  <si>
    <t>6.j</t>
  </si>
  <si>
    <t>ПС 35 кВ (j = 1), ПС 110 кВ и выше (j = 2)</t>
  </si>
  <si>
    <t>на выполнение мероприятий по технологическому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</si>
  <si>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</si>
  <si>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</si>
  <si>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</si>
  <si>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</si>
  <si>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</si>
  <si>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Подготовка и выдача сетевой организацией технических условий Заявителю</t>
  </si>
  <si>
    <t>Проверка сетевой организацией выполнения Заявителем технических условий</t>
  </si>
  <si>
    <t>пункта 16 Методических указаний, за 2018  год</t>
  </si>
  <si>
    <t>Расчет стандартизированных ставок С1</t>
  </si>
  <si>
    <t>2017г факт</t>
  </si>
  <si>
    <t>2018г факт</t>
  </si>
  <si>
    <t>Расходы на одно присоединение по мероприятию подготовка и выдача сетевой организацией технических условий Заявителю  (руб. на одно ТП)</t>
  </si>
  <si>
    <t>Расходы на одно присоединение по мероприятию проверка сетевой организацией выполнения Заявителем  технических условий (руб. на одно ТП)</t>
  </si>
  <si>
    <t>ИПЦ</t>
  </si>
  <si>
    <t>С1.1 Стандартизированная ставка  на подготовку и выдачу технических условий, руб</t>
  </si>
  <si>
    <t>С1.2 Стандартизированная ставка  на проверку выполнения Заявителем технических условий, руб</t>
  </si>
  <si>
    <t>С1 Стандартизированная ставка  на покрытие расходов  на технологическое присоединение (на  осуществление мероприятий п. 16 Методических указаний  ( за искл. пп "б"))</t>
  </si>
  <si>
    <t>Расчет ставок на единицу мощности</t>
  </si>
  <si>
    <t>Количество технологических присоединений (шт.) - выданных  технических условий</t>
  </si>
  <si>
    <t>Суммарная максимальная мощность, кВт (по заключенным договорам)</t>
  </si>
  <si>
    <t>С1.2 Стандартизированная ставка  на проверку выполнения  технических условий Заявителем, руб</t>
  </si>
  <si>
    <t>Количество технологических присоединений (шт.) -выполненных</t>
  </si>
  <si>
    <t>Суммарная максимальная мощность, кВт (по выполненным  договорам)</t>
  </si>
  <si>
    <t xml:space="preserve"> Информация о решении органа исполнительной власти субъекта Российской Федерации </t>
  </si>
  <si>
    <t xml:space="preserve">в области государственного регулирования тарифов об установлении единых для всех территориальных сетевых организаций </t>
  </si>
  <si>
    <t xml:space="preserve">на территории субъекта Российской Федерации стандартизированных тарифных ставок, определяющих величину </t>
  </si>
  <si>
    <t>платы за технологическое присоединение к электрическим сетям территориальных сетевых организаций</t>
  </si>
  <si>
    <t>согласно п.28 Стандартов раскрытия информации сетевыми организациями (Постановление №24 от 21.01.2004)</t>
  </si>
  <si>
    <t>пункта 16 Методических указаний, за 2017 год</t>
  </si>
  <si>
    <t>пункта 16 Методических указаний, за 2019  год</t>
  </si>
  <si>
    <t>2019г факт</t>
  </si>
  <si>
    <t>2020г  ожид</t>
  </si>
  <si>
    <t xml:space="preserve"> 2021г расчет </t>
  </si>
  <si>
    <t>На 2020г Управлением энергетики и тарифов Липецкой области утверждены стандартизированные тарифные ставки,</t>
  </si>
  <si>
    <t>ставки платы за единицу мощности и формула платы за технологическое присоединение к электрическим сетям</t>
  </si>
  <si>
    <t xml:space="preserve"> территориальных  сетевых организаций, осуществляющих свою деятельность на территории Липецкой области, на 2020г-</t>
  </si>
  <si>
    <t>Постановление Управления энергетики и тарифов Липецкой области от 25.12.2019г №51/2</t>
  </si>
  <si>
    <t>по состоянию на   12.10.2020</t>
  </si>
  <si>
    <t>(заполняется отдельно для территорий городских</t>
  </si>
  <si>
    <t>населенных пунктов и территорий, не относящихся</t>
  </si>
  <si>
    <t>к городским населенным пунктам)</t>
  </si>
  <si>
    <t>Линия электропередачи ВЛ-10 кВ "ДОКА"</t>
  </si>
  <si>
    <t>Кабельная линия 10кВ ЛКК-1</t>
  </si>
  <si>
    <t>Кабельная линия 10кВ ЛКК-2</t>
  </si>
  <si>
    <t>обеспечение средстами коммерческого учета электрической энергии (мощности)</t>
  </si>
  <si>
    <t>7.j</t>
  </si>
  <si>
    <t>однофазные (j = 1), трехфазные (j = 2)</t>
  </si>
  <si>
    <t>7.j.k</t>
  </si>
  <si>
    <t>прямого включения (к=1), полукосвенного включения (к=2), косвенного включения (к=3)</t>
  </si>
  <si>
    <t>1.3.1.1</t>
  </si>
  <si>
    <t>2.5.1.1.4.</t>
  </si>
  <si>
    <t>присоединению, предусмотренных подпунктами "а" и "в"</t>
  </si>
  <si>
    <r>
      <t xml:space="preserve">С </t>
    </r>
    <r>
      <rPr>
        <vertAlign val="superscript"/>
        <sz val="12"/>
        <rFont val="Times New Roman"/>
        <family val="1"/>
        <charset val="204"/>
      </rPr>
      <t>max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1.1.</t>
    </r>
    <r>
      <rPr>
        <sz val="12"/>
        <rFont val="Times New Roman"/>
        <family val="1"/>
        <charset val="204"/>
      </rPr>
      <t xml:space="preserve"> Ставка за единицу максимальной мощности по мероприятию -подготовка и выдача сетевой организацией технических условий Заявителю, руб/кВт</t>
    </r>
  </si>
  <si>
    <r>
      <t xml:space="preserve">С </t>
    </r>
    <r>
      <rPr>
        <vertAlign val="superscript"/>
        <sz val="12"/>
        <rFont val="Times New Roman"/>
        <family val="1"/>
        <charset val="204"/>
      </rPr>
      <t>max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1.2.</t>
    </r>
    <r>
      <rPr>
        <sz val="12"/>
        <rFont val="Times New Roman"/>
        <family val="1"/>
        <charset val="204"/>
      </rPr>
      <t xml:space="preserve"> Ставка за единицу максимальной мощности по мероприятию -проверка сетевой организацией выполнения Заявителем технических условий, руб/кВт</t>
    </r>
  </si>
  <si>
    <r>
      <t xml:space="preserve">С </t>
    </r>
    <r>
      <rPr>
        <vertAlign val="superscript"/>
        <sz val="12"/>
        <rFont val="Times New Roman"/>
        <family val="1"/>
        <charset val="204"/>
      </rPr>
      <t>max</t>
    </r>
    <r>
      <rPr>
        <sz val="12"/>
        <rFont val="Times New Roman"/>
        <family val="1"/>
        <charset val="204"/>
      </rPr>
      <t xml:space="preserve">  Ставка за единицу максимальной мощности на покрытие расходов  на технологическое присоединение (на  осуществление мероприятий п. 16 Методических указаний  ( за искл. пп "б")), руб/кВт</t>
    </r>
  </si>
  <si>
    <t>2.j.k</t>
  </si>
  <si>
    <t>7.1.1.</t>
  </si>
  <si>
    <t>обеспечение средстами коммерческого учета электрической энергии (мощности) (однофазные прямого включения)</t>
  </si>
  <si>
    <t>планируемый</t>
  </si>
  <si>
    <t>7.2.1.</t>
  </si>
  <si>
    <t>7.2.2.</t>
  </si>
  <si>
    <t>обеспечение средстами коммерческого учета электрической энергии (мощности) (трехфазные полукосвенного включения)</t>
  </si>
  <si>
    <t>1 точка учета</t>
  </si>
  <si>
    <t>7.2.3.</t>
  </si>
  <si>
    <t>обеспечение средстами коммерческого учета электрической энергии (мощности) (трехфазные косвенного включения) ( РП, ТП)</t>
  </si>
  <si>
    <t>2 точки учета</t>
  </si>
  <si>
    <t>обеспечение средстами коммерческого учета электрической энергии (мощности) (трехфазные косвенного включения) (ЛЭП)</t>
  </si>
  <si>
    <t>8 точек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</si>
</sst>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0"/>
  </numFmts>
  <fonts count="1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name val="Arial Cyr"/>
      <charset val="204"/>
    </font>
    <font>
      <sz val="10"/>
      <name val="Arial Cyr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7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 indent="2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4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 indent="2"/>
    </xf>
    <xf numFmtId="1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6" fontId="8" fillId="0" borderId="1" xfId="0" applyNumberFormat="1" applyFont="1" applyBorder="1" applyAlignment="1">
      <alignment horizontal="center"/>
    </xf>
    <xf numFmtId="0" fontId="8" fillId="2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9" fillId="2" borderId="1" xfId="1" applyNumberFormat="1" applyFont="1" applyFill="1" applyBorder="1" applyAlignment="1">
      <alignment horizontal="left" vertical="top" wrapText="1"/>
    </xf>
    <xf numFmtId="16" fontId="8" fillId="0" borderId="1" xfId="0" applyNumberFormat="1" applyFont="1" applyFill="1" applyBorder="1"/>
    <xf numFmtId="1" fontId="5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0" fontId="2" fillId="2" borderId="2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0" xfId="0" applyFont="1" applyFill="1" applyBorder="1"/>
    <xf numFmtId="0" fontId="2" fillId="2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10" fillId="2" borderId="0" xfId="0" applyFont="1" applyFill="1"/>
    <xf numFmtId="2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/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14" fontId="8" fillId="0" borderId="1" xfId="0" applyNumberFormat="1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/>
  </cellXfs>
  <cellStyles count="3">
    <cellStyle name="Обычный" xfId="0" builtinId="0"/>
    <cellStyle name="Обычный 6" xfId="2"/>
    <cellStyle name="Обычный_вед бух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_&#1089;&#1090;&#1072;&#1074;&#1082;&#1080;_&#1058;&#1055;_2021_&#1054;&#1069;&#1047;_&#1055;&#1055;&#1058;_&#1051;&#1080;&#1087;&#1077;&#1094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12-14факт 3 лет"/>
      <sheetName val="свод 12-14факт 3 лет (3)"/>
      <sheetName val="свод 12-14факт 3 лет (2)"/>
      <sheetName val="свод 12-15 с расторг дог"/>
      <sheetName val="Список 12-15"/>
      <sheetName val="пер"/>
      <sheetName val="1ту"/>
      <sheetName val="2 пр"/>
      <sheetName val="3рт"/>
      <sheetName val="4 ф"/>
      <sheetName val="кту"/>
      <sheetName val="кпр"/>
      <sheetName val="крт"/>
      <sheetName val="кф"/>
      <sheetName val="НАКЛ"/>
      <sheetName val="свод каль"/>
      <sheetName val="прил1"/>
      <sheetName val="прил 1 н"/>
      <sheetName val="пр 2 н "/>
      <sheetName val="ПРИЛ3 2017-19"/>
      <sheetName val="факт расх"/>
      <sheetName val="факт расх (2)"/>
      <sheetName val="Список на 16-18"/>
      <sheetName val="Список на 2020"/>
      <sheetName val="пр 3 н"/>
      <sheetName val="пр5 н"/>
      <sheetName val="ПР6"/>
      <sheetName val="пр4 н"/>
      <sheetName val="на 1 тп"/>
      <sheetName val="вып"/>
      <sheetName val="Список  тп 2019"/>
      <sheetName val="ДО 15"/>
      <sheetName val="ДО 150"/>
      <sheetName val="до 15 квт"/>
      <sheetName val="до 150 кв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E28">
            <v>68.3</v>
          </cell>
          <cell r="F28">
            <v>1000</v>
          </cell>
          <cell r="G28">
            <v>197.607</v>
          </cell>
        </row>
        <row r="34">
          <cell r="E34">
            <v>35</v>
          </cell>
          <cell r="F34">
            <v>500</v>
          </cell>
          <cell r="G34">
            <v>127.34793000000001</v>
          </cell>
        </row>
        <row r="35">
          <cell r="E35">
            <v>35</v>
          </cell>
          <cell r="F35">
            <v>500</v>
          </cell>
          <cell r="G35">
            <v>127.34793000000001</v>
          </cell>
        </row>
        <row r="36">
          <cell r="E36">
            <v>60</v>
          </cell>
          <cell r="F36">
            <v>1000</v>
          </cell>
          <cell r="G36">
            <v>171.74074999999999</v>
          </cell>
        </row>
        <row r="37">
          <cell r="E37">
            <v>55</v>
          </cell>
          <cell r="G37">
            <v>157.42902000000001</v>
          </cell>
        </row>
        <row r="38">
          <cell r="E38">
            <v>155</v>
          </cell>
          <cell r="F38">
            <v>150</v>
          </cell>
          <cell r="G38">
            <v>328.25499000000002</v>
          </cell>
        </row>
        <row r="39">
          <cell r="E39">
            <v>1472</v>
          </cell>
          <cell r="F39">
            <v>6000</v>
          </cell>
          <cell r="G39">
            <v>6162.94067</v>
          </cell>
        </row>
        <row r="40">
          <cell r="E40">
            <v>1472</v>
          </cell>
          <cell r="G40">
            <v>6162.94067</v>
          </cell>
        </row>
        <row r="41">
          <cell r="E41">
            <v>448</v>
          </cell>
          <cell r="F41">
            <v>1000</v>
          </cell>
          <cell r="G41">
            <v>1420.9133999999999</v>
          </cell>
        </row>
        <row r="42">
          <cell r="E42">
            <v>448</v>
          </cell>
          <cell r="G42">
            <v>1420.9133899999999</v>
          </cell>
        </row>
      </sheetData>
      <sheetData sheetId="18">
        <row r="18">
          <cell r="C18">
            <v>128417.34834290863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24"/>
  <sheetViews>
    <sheetView tabSelected="1" view="pageBreakPreview" zoomScale="60" zoomScaleNormal="100" workbookViewId="0">
      <selection activeCell="Q18" sqref="Q18"/>
    </sheetView>
  </sheetViews>
  <sheetFormatPr defaultRowHeight="15.75" x14ac:dyDescent="0.25"/>
  <cols>
    <col min="1" max="1" width="117.140625" style="1" customWidth="1"/>
    <col min="2" max="16384" width="9.140625" style="1"/>
  </cols>
  <sheetData>
    <row r="2" spans="1:1" x14ac:dyDescent="0.25">
      <c r="A2" s="5"/>
    </row>
    <row r="3" spans="1:1" x14ac:dyDescent="0.25">
      <c r="A3" s="5"/>
    </row>
    <row r="4" spans="1:1" x14ac:dyDescent="0.25">
      <c r="A4" s="5"/>
    </row>
    <row r="5" spans="1:1" x14ac:dyDescent="0.25">
      <c r="A5" s="5"/>
    </row>
    <row r="6" spans="1:1" x14ac:dyDescent="0.25">
      <c r="A6" s="6"/>
    </row>
    <row r="7" spans="1:1" x14ac:dyDescent="0.25">
      <c r="A7" s="5"/>
    </row>
    <row r="8" spans="1:1" x14ac:dyDescent="0.25">
      <c r="A8" s="6"/>
    </row>
    <row r="9" spans="1:1" x14ac:dyDescent="0.25">
      <c r="A9" s="7" t="s">
        <v>69</v>
      </c>
    </row>
    <row r="10" spans="1:1" x14ac:dyDescent="0.25">
      <c r="A10" s="7" t="s">
        <v>70</v>
      </c>
    </row>
    <row r="11" spans="1:1" x14ac:dyDescent="0.25">
      <c r="A11" s="7" t="s">
        <v>71</v>
      </c>
    </row>
    <row r="12" spans="1:1" x14ac:dyDescent="0.25">
      <c r="A12" s="7" t="s">
        <v>3</v>
      </c>
    </row>
    <row r="13" spans="1:1" x14ac:dyDescent="0.25">
      <c r="A13" s="7" t="s">
        <v>165</v>
      </c>
    </row>
    <row r="14" spans="1:1" ht="31.5" x14ac:dyDescent="0.25">
      <c r="A14" s="8" t="s">
        <v>61</v>
      </c>
    </row>
    <row r="15" spans="1:1" x14ac:dyDescent="0.25">
      <c r="A15" s="9" t="s">
        <v>60</v>
      </c>
    </row>
    <row r="16" spans="1:1" x14ac:dyDescent="0.25">
      <c r="A16" s="9" t="s">
        <v>62</v>
      </c>
    </row>
    <row r="17" spans="1:1" x14ac:dyDescent="0.25">
      <c r="A17" s="9" t="s">
        <v>63</v>
      </c>
    </row>
    <row r="18" spans="1:1" x14ac:dyDescent="0.25">
      <c r="A18" s="9" t="s">
        <v>55</v>
      </c>
    </row>
    <row r="19" spans="1:1" x14ac:dyDescent="0.25">
      <c r="A19" s="9" t="s">
        <v>56</v>
      </c>
    </row>
    <row r="20" spans="1:1" x14ac:dyDescent="0.25">
      <c r="A20" s="9" t="s">
        <v>65</v>
      </c>
    </row>
    <row r="21" spans="1:1" x14ac:dyDescent="0.25">
      <c r="A21" s="9" t="s">
        <v>59</v>
      </c>
    </row>
    <row r="22" spans="1:1" x14ac:dyDescent="0.25">
      <c r="A22" s="9" t="s">
        <v>57</v>
      </c>
    </row>
    <row r="23" spans="1:1" x14ac:dyDescent="0.25">
      <c r="A23" s="9" t="s">
        <v>66</v>
      </c>
    </row>
    <row r="24" spans="1:1" x14ac:dyDescent="0.25">
      <c r="A24" s="7"/>
    </row>
  </sheetData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69"/>
  <sheetViews>
    <sheetView view="pageBreakPreview" zoomScale="60" zoomScaleNormal="100" workbookViewId="0">
      <selection activeCell="R55" sqref="R55"/>
    </sheetView>
  </sheetViews>
  <sheetFormatPr defaultRowHeight="15" x14ac:dyDescent="0.25"/>
  <cols>
    <col min="1" max="1" width="10.140625" customWidth="1"/>
    <col min="2" max="2" width="33.42578125" customWidth="1"/>
    <col min="3" max="4" width="16.28515625" customWidth="1"/>
    <col min="5" max="5" width="17.7109375" customWidth="1"/>
    <col min="6" max="6" width="17.5703125" customWidth="1"/>
    <col min="7" max="7" width="16.28515625" customWidth="1"/>
    <col min="233" max="233" width="10.140625" customWidth="1"/>
    <col min="234" max="234" width="33.42578125" customWidth="1"/>
    <col min="235" max="236" width="16.28515625" customWidth="1"/>
    <col min="237" max="237" width="17.7109375" customWidth="1"/>
    <col min="238" max="238" width="17.5703125" customWidth="1"/>
    <col min="239" max="239" width="16.28515625" customWidth="1"/>
    <col min="240" max="245" width="0" hidden="1" customWidth="1"/>
    <col min="246" max="246" width="17.42578125" customWidth="1"/>
    <col min="254" max="254" width="13.7109375" customWidth="1"/>
    <col min="489" max="489" width="10.140625" customWidth="1"/>
    <col min="490" max="490" width="33.42578125" customWidth="1"/>
    <col min="491" max="492" width="16.28515625" customWidth="1"/>
    <col min="493" max="493" width="17.7109375" customWidth="1"/>
    <col min="494" max="494" width="17.5703125" customWidth="1"/>
    <col min="495" max="495" width="16.28515625" customWidth="1"/>
    <col min="496" max="501" width="0" hidden="1" customWidth="1"/>
    <col min="502" max="502" width="17.42578125" customWidth="1"/>
    <col min="510" max="510" width="13.7109375" customWidth="1"/>
    <col min="745" max="745" width="10.140625" customWidth="1"/>
    <col min="746" max="746" width="33.42578125" customWidth="1"/>
    <col min="747" max="748" width="16.28515625" customWidth="1"/>
    <col min="749" max="749" width="17.7109375" customWidth="1"/>
    <col min="750" max="750" width="17.5703125" customWidth="1"/>
    <col min="751" max="751" width="16.28515625" customWidth="1"/>
    <col min="752" max="757" width="0" hidden="1" customWidth="1"/>
    <col min="758" max="758" width="17.42578125" customWidth="1"/>
    <col min="766" max="766" width="13.7109375" customWidth="1"/>
    <col min="1001" max="1001" width="10.140625" customWidth="1"/>
    <col min="1002" max="1002" width="33.42578125" customWidth="1"/>
    <col min="1003" max="1004" width="16.28515625" customWidth="1"/>
    <col min="1005" max="1005" width="17.7109375" customWidth="1"/>
    <col min="1006" max="1006" width="17.5703125" customWidth="1"/>
    <col min="1007" max="1007" width="16.28515625" customWidth="1"/>
    <col min="1008" max="1013" width="0" hidden="1" customWidth="1"/>
    <col min="1014" max="1014" width="17.42578125" customWidth="1"/>
    <col min="1022" max="1022" width="13.7109375" customWidth="1"/>
    <col min="1257" max="1257" width="10.140625" customWidth="1"/>
    <col min="1258" max="1258" width="33.42578125" customWidth="1"/>
    <col min="1259" max="1260" width="16.28515625" customWidth="1"/>
    <col min="1261" max="1261" width="17.7109375" customWidth="1"/>
    <col min="1262" max="1262" width="17.5703125" customWidth="1"/>
    <col min="1263" max="1263" width="16.28515625" customWidth="1"/>
    <col min="1264" max="1269" width="0" hidden="1" customWidth="1"/>
    <col min="1270" max="1270" width="17.42578125" customWidth="1"/>
    <col min="1278" max="1278" width="13.7109375" customWidth="1"/>
    <col min="1513" max="1513" width="10.140625" customWidth="1"/>
    <col min="1514" max="1514" width="33.42578125" customWidth="1"/>
    <col min="1515" max="1516" width="16.28515625" customWidth="1"/>
    <col min="1517" max="1517" width="17.7109375" customWidth="1"/>
    <col min="1518" max="1518" width="17.5703125" customWidth="1"/>
    <col min="1519" max="1519" width="16.28515625" customWidth="1"/>
    <col min="1520" max="1525" width="0" hidden="1" customWidth="1"/>
    <col min="1526" max="1526" width="17.42578125" customWidth="1"/>
    <col min="1534" max="1534" width="13.7109375" customWidth="1"/>
    <col min="1769" max="1769" width="10.140625" customWidth="1"/>
    <col min="1770" max="1770" width="33.42578125" customWidth="1"/>
    <col min="1771" max="1772" width="16.28515625" customWidth="1"/>
    <col min="1773" max="1773" width="17.7109375" customWidth="1"/>
    <col min="1774" max="1774" width="17.5703125" customWidth="1"/>
    <col min="1775" max="1775" width="16.28515625" customWidth="1"/>
    <col min="1776" max="1781" width="0" hidden="1" customWidth="1"/>
    <col min="1782" max="1782" width="17.42578125" customWidth="1"/>
    <col min="1790" max="1790" width="13.7109375" customWidth="1"/>
    <col min="2025" max="2025" width="10.140625" customWidth="1"/>
    <col min="2026" max="2026" width="33.42578125" customWidth="1"/>
    <col min="2027" max="2028" width="16.28515625" customWidth="1"/>
    <col min="2029" max="2029" width="17.7109375" customWidth="1"/>
    <col min="2030" max="2030" width="17.5703125" customWidth="1"/>
    <col min="2031" max="2031" width="16.28515625" customWidth="1"/>
    <col min="2032" max="2037" width="0" hidden="1" customWidth="1"/>
    <col min="2038" max="2038" width="17.42578125" customWidth="1"/>
    <col min="2046" max="2046" width="13.7109375" customWidth="1"/>
    <col min="2281" max="2281" width="10.140625" customWidth="1"/>
    <col min="2282" max="2282" width="33.42578125" customWidth="1"/>
    <col min="2283" max="2284" width="16.28515625" customWidth="1"/>
    <col min="2285" max="2285" width="17.7109375" customWidth="1"/>
    <col min="2286" max="2286" width="17.5703125" customWidth="1"/>
    <col min="2287" max="2287" width="16.28515625" customWidth="1"/>
    <col min="2288" max="2293" width="0" hidden="1" customWidth="1"/>
    <col min="2294" max="2294" width="17.42578125" customWidth="1"/>
    <col min="2302" max="2302" width="13.7109375" customWidth="1"/>
    <col min="2537" max="2537" width="10.140625" customWidth="1"/>
    <col min="2538" max="2538" width="33.42578125" customWidth="1"/>
    <col min="2539" max="2540" width="16.28515625" customWidth="1"/>
    <col min="2541" max="2541" width="17.7109375" customWidth="1"/>
    <col min="2542" max="2542" width="17.5703125" customWidth="1"/>
    <col min="2543" max="2543" width="16.28515625" customWidth="1"/>
    <col min="2544" max="2549" width="0" hidden="1" customWidth="1"/>
    <col min="2550" max="2550" width="17.42578125" customWidth="1"/>
    <col min="2558" max="2558" width="13.7109375" customWidth="1"/>
    <col min="2793" max="2793" width="10.140625" customWidth="1"/>
    <col min="2794" max="2794" width="33.42578125" customWidth="1"/>
    <col min="2795" max="2796" width="16.28515625" customWidth="1"/>
    <col min="2797" max="2797" width="17.7109375" customWidth="1"/>
    <col min="2798" max="2798" width="17.5703125" customWidth="1"/>
    <col min="2799" max="2799" width="16.28515625" customWidth="1"/>
    <col min="2800" max="2805" width="0" hidden="1" customWidth="1"/>
    <col min="2806" max="2806" width="17.42578125" customWidth="1"/>
    <col min="2814" max="2814" width="13.7109375" customWidth="1"/>
    <col min="3049" max="3049" width="10.140625" customWidth="1"/>
    <col min="3050" max="3050" width="33.42578125" customWidth="1"/>
    <col min="3051" max="3052" width="16.28515625" customWidth="1"/>
    <col min="3053" max="3053" width="17.7109375" customWidth="1"/>
    <col min="3054" max="3054" width="17.5703125" customWidth="1"/>
    <col min="3055" max="3055" width="16.28515625" customWidth="1"/>
    <col min="3056" max="3061" width="0" hidden="1" customWidth="1"/>
    <col min="3062" max="3062" width="17.42578125" customWidth="1"/>
    <col min="3070" max="3070" width="13.7109375" customWidth="1"/>
    <col min="3305" max="3305" width="10.140625" customWidth="1"/>
    <col min="3306" max="3306" width="33.42578125" customWidth="1"/>
    <col min="3307" max="3308" width="16.28515625" customWidth="1"/>
    <col min="3309" max="3309" width="17.7109375" customWidth="1"/>
    <col min="3310" max="3310" width="17.5703125" customWidth="1"/>
    <col min="3311" max="3311" width="16.28515625" customWidth="1"/>
    <col min="3312" max="3317" width="0" hidden="1" customWidth="1"/>
    <col min="3318" max="3318" width="17.42578125" customWidth="1"/>
    <col min="3326" max="3326" width="13.7109375" customWidth="1"/>
    <col min="3561" max="3561" width="10.140625" customWidth="1"/>
    <col min="3562" max="3562" width="33.42578125" customWidth="1"/>
    <col min="3563" max="3564" width="16.28515625" customWidth="1"/>
    <col min="3565" max="3565" width="17.7109375" customWidth="1"/>
    <col min="3566" max="3566" width="17.5703125" customWidth="1"/>
    <col min="3567" max="3567" width="16.28515625" customWidth="1"/>
    <col min="3568" max="3573" width="0" hidden="1" customWidth="1"/>
    <col min="3574" max="3574" width="17.42578125" customWidth="1"/>
    <col min="3582" max="3582" width="13.7109375" customWidth="1"/>
    <col min="3817" max="3817" width="10.140625" customWidth="1"/>
    <col min="3818" max="3818" width="33.42578125" customWidth="1"/>
    <col min="3819" max="3820" width="16.28515625" customWidth="1"/>
    <col min="3821" max="3821" width="17.7109375" customWidth="1"/>
    <col min="3822" max="3822" width="17.5703125" customWidth="1"/>
    <col min="3823" max="3823" width="16.28515625" customWidth="1"/>
    <col min="3824" max="3829" width="0" hidden="1" customWidth="1"/>
    <col min="3830" max="3830" width="17.42578125" customWidth="1"/>
    <col min="3838" max="3838" width="13.7109375" customWidth="1"/>
    <col min="4073" max="4073" width="10.140625" customWidth="1"/>
    <col min="4074" max="4074" width="33.42578125" customWidth="1"/>
    <col min="4075" max="4076" width="16.28515625" customWidth="1"/>
    <col min="4077" max="4077" width="17.7109375" customWidth="1"/>
    <col min="4078" max="4078" width="17.5703125" customWidth="1"/>
    <col min="4079" max="4079" width="16.28515625" customWidth="1"/>
    <col min="4080" max="4085" width="0" hidden="1" customWidth="1"/>
    <col min="4086" max="4086" width="17.42578125" customWidth="1"/>
    <col min="4094" max="4094" width="13.7109375" customWidth="1"/>
    <col min="4329" max="4329" width="10.140625" customWidth="1"/>
    <col min="4330" max="4330" width="33.42578125" customWidth="1"/>
    <col min="4331" max="4332" width="16.28515625" customWidth="1"/>
    <col min="4333" max="4333" width="17.7109375" customWidth="1"/>
    <col min="4334" max="4334" width="17.5703125" customWidth="1"/>
    <col min="4335" max="4335" width="16.28515625" customWidth="1"/>
    <col min="4336" max="4341" width="0" hidden="1" customWidth="1"/>
    <col min="4342" max="4342" width="17.42578125" customWidth="1"/>
    <col min="4350" max="4350" width="13.7109375" customWidth="1"/>
    <col min="4585" max="4585" width="10.140625" customWidth="1"/>
    <col min="4586" max="4586" width="33.42578125" customWidth="1"/>
    <col min="4587" max="4588" width="16.28515625" customWidth="1"/>
    <col min="4589" max="4589" width="17.7109375" customWidth="1"/>
    <col min="4590" max="4590" width="17.5703125" customWidth="1"/>
    <col min="4591" max="4591" width="16.28515625" customWidth="1"/>
    <col min="4592" max="4597" width="0" hidden="1" customWidth="1"/>
    <col min="4598" max="4598" width="17.42578125" customWidth="1"/>
    <col min="4606" max="4606" width="13.7109375" customWidth="1"/>
    <col min="4841" max="4841" width="10.140625" customWidth="1"/>
    <col min="4842" max="4842" width="33.42578125" customWidth="1"/>
    <col min="4843" max="4844" width="16.28515625" customWidth="1"/>
    <col min="4845" max="4845" width="17.7109375" customWidth="1"/>
    <col min="4846" max="4846" width="17.5703125" customWidth="1"/>
    <col min="4847" max="4847" width="16.28515625" customWidth="1"/>
    <col min="4848" max="4853" width="0" hidden="1" customWidth="1"/>
    <col min="4854" max="4854" width="17.42578125" customWidth="1"/>
    <col min="4862" max="4862" width="13.7109375" customWidth="1"/>
    <col min="5097" max="5097" width="10.140625" customWidth="1"/>
    <col min="5098" max="5098" width="33.42578125" customWidth="1"/>
    <col min="5099" max="5100" width="16.28515625" customWidth="1"/>
    <col min="5101" max="5101" width="17.7109375" customWidth="1"/>
    <col min="5102" max="5102" width="17.5703125" customWidth="1"/>
    <col min="5103" max="5103" width="16.28515625" customWidth="1"/>
    <col min="5104" max="5109" width="0" hidden="1" customWidth="1"/>
    <col min="5110" max="5110" width="17.42578125" customWidth="1"/>
    <col min="5118" max="5118" width="13.7109375" customWidth="1"/>
    <col min="5353" max="5353" width="10.140625" customWidth="1"/>
    <col min="5354" max="5354" width="33.42578125" customWidth="1"/>
    <col min="5355" max="5356" width="16.28515625" customWidth="1"/>
    <col min="5357" max="5357" width="17.7109375" customWidth="1"/>
    <col min="5358" max="5358" width="17.5703125" customWidth="1"/>
    <col min="5359" max="5359" width="16.28515625" customWidth="1"/>
    <col min="5360" max="5365" width="0" hidden="1" customWidth="1"/>
    <col min="5366" max="5366" width="17.42578125" customWidth="1"/>
    <col min="5374" max="5374" width="13.7109375" customWidth="1"/>
    <col min="5609" max="5609" width="10.140625" customWidth="1"/>
    <col min="5610" max="5610" width="33.42578125" customWidth="1"/>
    <col min="5611" max="5612" width="16.28515625" customWidth="1"/>
    <col min="5613" max="5613" width="17.7109375" customWidth="1"/>
    <col min="5614" max="5614" width="17.5703125" customWidth="1"/>
    <col min="5615" max="5615" width="16.28515625" customWidth="1"/>
    <col min="5616" max="5621" width="0" hidden="1" customWidth="1"/>
    <col min="5622" max="5622" width="17.42578125" customWidth="1"/>
    <col min="5630" max="5630" width="13.7109375" customWidth="1"/>
    <col min="5865" max="5865" width="10.140625" customWidth="1"/>
    <col min="5866" max="5866" width="33.42578125" customWidth="1"/>
    <col min="5867" max="5868" width="16.28515625" customWidth="1"/>
    <col min="5869" max="5869" width="17.7109375" customWidth="1"/>
    <col min="5870" max="5870" width="17.5703125" customWidth="1"/>
    <col min="5871" max="5871" width="16.28515625" customWidth="1"/>
    <col min="5872" max="5877" width="0" hidden="1" customWidth="1"/>
    <col min="5878" max="5878" width="17.42578125" customWidth="1"/>
    <col min="5886" max="5886" width="13.7109375" customWidth="1"/>
    <col min="6121" max="6121" width="10.140625" customWidth="1"/>
    <col min="6122" max="6122" width="33.42578125" customWidth="1"/>
    <col min="6123" max="6124" width="16.28515625" customWidth="1"/>
    <col min="6125" max="6125" width="17.7109375" customWidth="1"/>
    <col min="6126" max="6126" width="17.5703125" customWidth="1"/>
    <col min="6127" max="6127" width="16.28515625" customWidth="1"/>
    <col min="6128" max="6133" width="0" hidden="1" customWidth="1"/>
    <col min="6134" max="6134" width="17.42578125" customWidth="1"/>
    <col min="6142" max="6142" width="13.7109375" customWidth="1"/>
    <col min="6377" max="6377" width="10.140625" customWidth="1"/>
    <col min="6378" max="6378" width="33.42578125" customWidth="1"/>
    <col min="6379" max="6380" width="16.28515625" customWidth="1"/>
    <col min="6381" max="6381" width="17.7109375" customWidth="1"/>
    <col min="6382" max="6382" width="17.5703125" customWidth="1"/>
    <col min="6383" max="6383" width="16.28515625" customWidth="1"/>
    <col min="6384" max="6389" width="0" hidden="1" customWidth="1"/>
    <col min="6390" max="6390" width="17.42578125" customWidth="1"/>
    <col min="6398" max="6398" width="13.7109375" customWidth="1"/>
    <col min="6633" max="6633" width="10.140625" customWidth="1"/>
    <col min="6634" max="6634" width="33.42578125" customWidth="1"/>
    <col min="6635" max="6636" width="16.28515625" customWidth="1"/>
    <col min="6637" max="6637" width="17.7109375" customWidth="1"/>
    <col min="6638" max="6638" width="17.5703125" customWidth="1"/>
    <col min="6639" max="6639" width="16.28515625" customWidth="1"/>
    <col min="6640" max="6645" width="0" hidden="1" customWidth="1"/>
    <col min="6646" max="6646" width="17.42578125" customWidth="1"/>
    <col min="6654" max="6654" width="13.7109375" customWidth="1"/>
    <col min="6889" max="6889" width="10.140625" customWidth="1"/>
    <col min="6890" max="6890" width="33.42578125" customWidth="1"/>
    <col min="6891" max="6892" width="16.28515625" customWidth="1"/>
    <col min="6893" max="6893" width="17.7109375" customWidth="1"/>
    <col min="6894" max="6894" width="17.5703125" customWidth="1"/>
    <col min="6895" max="6895" width="16.28515625" customWidth="1"/>
    <col min="6896" max="6901" width="0" hidden="1" customWidth="1"/>
    <col min="6902" max="6902" width="17.42578125" customWidth="1"/>
    <col min="6910" max="6910" width="13.7109375" customWidth="1"/>
    <col min="7145" max="7145" width="10.140625" customWidth="1"/>
    <col min="7146" max="7146" width="33.42578125" customWidth="1"/>
    <col min="7147" max="7148" width="16.28515625" customWidth="1"/>
    <col min="7149" max="7149" width="17.7109375" customWidth="1"/>
    <col min="7150" max="7150" width="17.5703125" customWidth="1"/>
    <col min="7151" max="7151" width="16.28515625" customWidth="1"/>
    <col min="7152" max="7157" width="0" hidden="1" customWidth="1"/>
    <col min="7158" max="7158" width="17.42578125" customWidth="1"/>
    <col min="7166" max="7166" width="13.7109375" customWidth="1"/>
    <col min="7401" max="7401" width="10.140625" customWidth="1"/>
    <col min="7402" max="7402" width="33.42578125" customWidth="1"/>
    <col min="7403" max="7404" width="16.28515625" customWidth="1"/>
    <col min="7405" max="7405" width="17.7109375" customWidth="1"/>
    <col min="7406" max="7406" width="17.5703125" customWidth="1"/>
    <col min="7407" max="7407" width="16.28515625" customWidth="1"/>
    <col min="7408" max="7413" width="0" hidden="1" customWidth="1"/>
    <col min="7414" max="7414" width="17.42578125" customWidth="1"/>
    <col min="7422" max="7422" width="13.7109375" customWidth="1"/>
    <col min="7657" max="7657" width="10.140625" customWidth="1"/>
    <col min="7658" max="7658" width="33.42578125" customWidth="1"/>
    <col min="7659" max="7660" width="16.28515625" customWidth="1"/>
    <col min="7661" max="7661" width="17.7109375" customWidth="1"/>
    <col min="7662" max="7662" width="17.5703125" customWidth="1"/>
    <col min="7663" max="7663" width="16.28515625" customWidth="1"/>
    <col min="7664" max="7669" width="0" hidden="1" customWidth="1"/>
    <col min="7670" max="7670" width="17.42578125" customWidth="1"/>
    <col min="7678" max="7678" width="13.7109375" customWidth="1"/>
    <col min="7913" max="7913" width="10.140625" customWidth="1"/>
    <col min="7914" max="7914" width="33.42578125" customWidth="1"/>
    <col min="7915" max="7916" width="16.28515625" customWidth="1"/>
    <col min="7917" max="7917" width="17.7109375" customWidth="1"/>
    <col min="7918" max="7918" width="17.5703125" customWidth="1"/>
    <col min="7919" max="7919" width="16.28515625" customWidth="1"/>
    <col min="7920" max="7925" width="0" hidden="1" customWidth="1"/>
    <col min="7926" max="7926" width="17.42578125" customWidth="1"/>
    <col min="7934" max="7934" width="13.7109375" customWidth="1"/>
    <col min="8169" max="8169" width="10.140625" customWidth="1"/>
    <col min="8170" max="8170" width="33.42578125" customWidth="1"/>
    <col min="8171" max="8172" width="16.28515625" customWidth="1"/>
    <col min="8173" max="8173" width="17.7109375" customWidth="1"/>
    <col min="8174" max="8174" width="17.5703125" customWidth="1"/>
    <col min="8175" max="8175" width="16.28515625" customWidth="1"/>
    <col min="8176" max="8181" width="0" hidden="1" customWidth="1"/>
    <col min="8182" max="8182" width="17.42578125" customWidth="1"/>
    <col min="8190" max="8190" width="13.7109375" customWidth="1"/>
    <col min="8425" max="8425" width="10.140625" customWidth="1"/>
    <col min="8426" max="8426" width="33.42578125" customWidth="1"/>
    <col min="8427" max="8428" width="16.28515625" customWidth="1"/>
    <col min="8429" max="8429" width="17.7109375" customWidth="1"/>
    <col min="8430" max="8430" width="17.5703125" customWidth="1"/>
    <col min="8431" max="8431" width="16.28515625" customWidth="1"/>
    <col min="8432" max="8437" width="0" hidden="1" customWidth="1"/>
    <col min="8438" max="8438" width="17.42578125" customWidth="1"/>
    <col min="8446" max="8446" width="13.7109375" customWidth="1"/>
    <col min="8681" max="8681" width="10.140625" customWidth="1"/>
    <col min="8682" max="8682" width="33.42578125" customWidth="1"/>
    <col min="8683" max="8684" width="16.28515625" customWidth="1"/>
    <col min="8685" max="8685" width="17.7109375" customWidth="1"/>
    <col min="8686" max="8686" width="17.5703125" customWidth="1"/>
    <col min="8687" max="8687" width="16.28515625" customWidth="1"/>
    <col min="8688" max="8693" width="0" hidden="1" customWidth="1"/>
    <col min="8694" max="8694" width="17.42578125" customWidth="1"/>
    <col min="8702" max="8702" width="13.7109375" customWidth="1"/>
    <col min="8937" max="8937" width="10.140625" customWidth="1"/>
    <col min="8938" max="8938" width="33.42578125" customWidth="1"/>
    <col min="8939" max="8940" width="16.28515625" customWidth="1"/>
    <col min="8941" max="8941" width="17.7109375" customWidth="1"/>
    <col min="8942" max="8942" width="17.5703125" customWidth="1"/>
    <col min="8943" max="8943" width="16.28515625" customWidth="1"/>
    <col min="8944" max="8949" width="0" hidden="1" customWidth="1"/>
    <col min="8950" max="8950" width="17.42578125" customWidth="1"/>
    <col min="8958" max="8958" width="13.7109375" customWidth="1"/>
    <col min="9193" max="9193" width="10.140625" customWidth="1"/>
    <col min="9194" max="9194" width="33.42578125" customWidth="1"/>
    <col min="9195" max="9196" width="16.28515625" customWidth="1"/>
    <col min="9197" max="9197" width="17.7109375" customWidth="1"/>
    <col min="9198" max="9198" width="17.5703125" customWidth="1"/>
    <col min="9199" max="9199" width="16.28515625" customWidth="1"/>
    <col min="9200" max="9205" width="0" hidden="1" customWidth="1"/>
    <col min="9206" max="9206" width="17.42578125" customWidth="1"/>
    <col min="9214" max="9214" width="13.7109375" customWidth="1"/>
    <col min="9449" max="9449" width="10.140625" customWidth="1"/>
    <col min="9450" max="9450" width="33.42578125" customWidth="1"/>
    <col min="9451" max="9452" width="16.28515625" customWidth="1"/>
    <col min="9453" max="9453" width="17.7109375" customWidth="1"/>
    <col min="9454" max="9454" width="17.5703125" customWidth="1"/>
    <col min="9455" max="9455" width="16.28515625" customWidth="1"/>
    <col min="9456" max="9461" width="0" hidden="1" customWidth="1"/>
    <col min="9462" max="9462" width="17.42578125" customWidth="1"/>
    <col min="9470" max="9470" width="13.7109375" customWidth="1"/>
    <col min="9705" max="9705" width="10.140625" customWidth="1"/>
    <col min="9706" max="9706" width="33.42578125" customWidth="1"/>
    <col min="9707" max="9708" width="16.28515625" customWidth="1"/>
    <col min="9709" max="9709" width="17.7109375" customWidth="1"/>
    <col min="9710" max="9710" width="17.5703125" customWidth="1"/>
    <col min="9711" max="9711" width="16.28515625" customWidth="1"/>
    <col min="9712" max="9717" width="0" hidden="1" customWidth="1"/>
    <col min="9718" max="9718" width="17.42578125" customWidth="1"/>
    <col min="9726" max="9726" width="13.7109375" customWidth="1"/>
    <col min="9961" max="9961" width="10.140625" customWidth="1"/>
    <col min="9962" max="9962" width="33.42578125" customWidth="1"/>
    <col min="9963" max="9964" width="16.28515625" customWidth="1"/>
    <col min="9965" max="9965" width="17.7109375" customWidth="1"/>
    <col min="9966" max="9966" width="17.5703125" customWidth="1"/>
    <col min="9967" max="9967" width="16.28515625" customWidth="1"/>
    <col min="9968" max="9973" width="0" hidden="1" customWidth="1"/>
    <col min="9974" max="9974" width="17.42578125" customWidth="1"/>
    <col min="9982" max="9982" width="13.7109375" customWidth="1"/>
    <col min="10217" max="10217" width="10.140625" customWidth="1"/>
    <col min="10218" max="10218" width="33.42578125" customWidth="1"/>
    <col min="10219" max="10220" width="16.28515625" customWidth="1"/>
    <col min="10221" max="10221" width="17.7109375" customWidth="1"/>
    <col min="10222" max="10222" width="17.5703125" customWidth="1"/>
    <col min="10223" max="10223" width="16.28515625" customWidth="1"/>
    <col min="10224" max="10229" width="0" hidden="1" customWidth="1"/>
    <col min="10230" max="10230" width="17.42578125" customWidth="1"/>
    <col min="10238" max="10238" width="13.7109375" customWidth="1"/>
    <col min="10473" max="10473" width="10.140625" customWidth="1"/>
    <col min="10474" max="10474" width="33.42578125" customWidth="1"/>
    <col min="10475" max="10476" width="16.28515625" customWidth="1"/>
    <col min="10477" max="10477" width="17.7109375" customWidth="1"/>
    <col min="10478" max="10478" width="17.5703125" customWidth="1"/>
    <col min="10479" max="10479" width="16.28515625" customWidth="1"/>
    <col min="10480" max="10485" width="0" hidden="1" customWidth="1"/>
    <col min="10486" max="10486" width="17.42578125" customWidth="1"/>
    <col min="10494" max="10494" width="13.7109375" customWidth="1"/>
    <col min="10729" max="10729" width="10.140625" customWidth="1"/>
    <col min="10730" max="10730" width="33.42578125" customWidth="1"/>
    <col min="10731" max="10732" width="16.28515625" customWidth="1"/>
    <col min="10733" max="10733" width="17.7109375" customWidth="1"/>
    <col min="10734" max="10734" width="17.5703125" customWidth="1"/>
    <col min="10735" max="10735" width="16.28515625" customWidth="1"/>
    <col min="10736" max="10741" width="0" hidden="1" customWidth="1"/>
    <col min="10742" max="10742" width="17.42578125" customWidth="1"/>
    <col min="10750" max="10750" width="13.7109375" customWidth="1"/>
    <col min="10985" max="10985" width="10.140625" customWidth="1"/>
    <col min="10986" max="10986" width="33.42578125" customWidth="1"/>
    <col min="10987" max="10988" width="16.28515625" customWidth="1"/>
    <col min="10989" max="10989" width="17.7109375" customWidth="1"/>
    <col min="10990" max="10990" width="17.5703125" customWidth="1"/>
    <col min="10991" max="10991" width="16.28515625" customWidth="1"/>
    <col min="10992" max="10997" width="0" hidden="1" customWidth="1"/>
    <col min="10998" max="10998" width="17.42578125" customWidth="1"/>
    <col min="11006" max="11006" width="13.7109375" customWidth="1"/>
    <col min="11241" max="11241" width="10.140625" customWidth="1"/>
    <col min="11242" max="11242" width="33.42578125" customWidth="1"/>
    <col min="11243" max="11244" width="16.28515625" customWidth="1"/>
    <col min="11245" max="11245" width="17.7109375" customWidth="1"/>
    <col min="11246" max="11246" width="17.5703125" customWidth="1"/>
    <col min="11247" max="11247" width="16.28515625" customWidth="1"/>
    <col min="11248" max="11253" width="0" hidden="1" customWidth="1"/>
    <col min="11254" max="11254" width="17.42578125" customWidth="1"/>
    <col min="11262" max="11262" width="13.7109375" customWidth="1"/>
    <col min="11497" max="11497" width="10.140625" customWidth="1"/>
    <col min="11498" max="11498" width="33.42578125" customWidth="1"/>
    <col min="11499" max="11500" width="16.28515625" customWidth="1"/>
    <col min="11501" max="11501" width="17.7109375" customWidth="1"/>
    <col min="11502" max="11502" width="17.5703125" customWidth="1"/>
    <col min="11503" max="11503" width="16.28515625" customWidth="1"/>
    <col min="11504" max="11509" width="0" hidden="1" customWidth="1"/>
    <col min="11510" max="11510" width="17.42578125" customWidth="1"/>
    <col min="11518" max="11518" width="13.7109375" customWidth="1"/>
    <col min="11753" max="11753" width="10.140625" customWidth="1"/>
    <col min="11754" max="11754" width="33.42578125" customWidth="1"/>
    <col min="11755" max="11756" width="16.28515625" customWidth="1"/>
    <col min="11757" max="11757" width="17.7109375" customWidth="1"/>
    <col min="11758" max="11758" width="17.5703125" customWidth="1"/>
    <col min="11759" max="11759" width="16.28515625" customWidth="1"/>
    <col min="11760" max="11765" width="0" hidden="1" customWidth="1"/>
    <col min="11766" max="11766" width="17.42578125" customWidth="1"/>
    <col min="11774" max="11774" width="13.7109375" customWidth="1"/>
    <col min="12009" max="12009" width="10.140625" customWidth="1"/>
    <col min="12010" max="12010" width="33.42578125" customWidth="1"/>
    <col min="12011" max="12012" width="16.28515625" customWidth="1"/>
    <col min="12013" max="12013" width="17.7109375" customWidth="1"/>
    <col min="12014" max="12014" width="17.5703125" customWidth="1"/>
    <col min="12015" max="12015" width="16.28515625" customWidth="1"/>
    <col min="12016" max="12021" width="0" hidden="1" customWidth="1"/>
    <col min="12022" max="12022" width="17.42578125" customWidth="1"/>
    <col min="12030" max="12030" width="13.7109375" customWidth="1"/>
    <col min="12265" max="12265" width="10.140625" customWidth="1"/>
    <col min="12266" max="12266" width="33.42578125" customWidth="1"/>
    <col min="12267" max="12268" width="16.28515625" customWidth="1"/>
    <col min="12269" max="12269" width="17.7109375" customWidth="1"/>
    <col min="12270" max="12270" width="17.5703125" customWidth="1"/>
    <col min="12271" max="12271" width="16.28515625" customWidth="1"/>
    <col min="12272" max="12277" width="0" hidden="1" customWidth="1"/>
    <col min="12278" max="12278" width="17.42578125" customWidth="1"/>
    <col min="12286" max="12286" width="13.7109375" customWidth="1"/>
    <col min="12521" max="12521" width="10.140625" customWidth="1"/>
    <col min="12522" max="12522" width="33.42578125" customWidth="1"/>
    <col min="12523" max="12524" width="16.28515625" customWidth="1"/>
    <col min="12525" max="12525" width="17.7109375" customWidth="1"/>
    <col min="12526" max="12526" width="17.5703125" customWidth="1"/>
    <col min="12527" max="12527" width="16.28515625" customWidth="1"/>
    <col min="12528" max="12533" width="0" hidden="1" customWidth="1"/>
    <col min="12534" max="12534" width="17.42578125" customWidth="1"/>
    <col min="12542" max="12542" width="13.7109375" customWidth="1"/>
    <col min="12777" max="12777" width="10.140625" customWidth="1"/>
    <col min="12778" max="12778" width="33.42578125" customWidth="1"/>
    <col min="12779" max="12780" width="16.28515625" customWidth="1"/>
    <col min="12781" max="12781" width="17.7109375" customWidth="1"/>
    <col min="12782" max="12782" width="17.5703125" customWidth="1"/>
    <col min="12783" max="12783" width="16.28515625" customWidth="1"/>
    <col min="12784" max="12789" width="0" hidden="1" customWidth="1"/>
    <col min="12790" max="12790" width="17.42578125" customWidth="1"/>
    <col min="12798" max="12798" width="13.7109375" customWidth="1"/>
    <col min="13033" max="13033" width="10.140625" customWidth="1"/>
    <col min="13034" max="13034" width="33.42578125" customWidth="1"/>
    <col min="13035" max="13036" width="16.28515625" customWidth="1"/>
    <col min="13037" max="13037" width="17.7109375" customWidth="1"/>
    <col min="13038" max="13038" width="17.5703125" customWidth="1"/>
    <col min="13039" max="13039" width="16.28515625" customWidth="1"/>
    <col min="13040" max="13045" width="0" hidden="1" customWidth="1"/>
    <col min="13046" max="13046" width="17.42578125" customWidth="1"/>
    <col min="13054" max="13054" width="13.7109375" customWidth="1"/>
    <col min="13289" max="13289" width="10.140625" customWidth="1"/>
    <col min="13290" max="13290" width="33.42578125" customWidth="1"/>
    <col min="13291" max="13292" width="16.28515625" customWidth="1"/>
    <col min="13293" max="13293" width="17.7109375" customWidth="1"/>
    <col min="13294" max="13294" width="17.5703125" customWidth="1"/>
    <col min="13295" max="13295" width="16.28515625" customWidth="1"/>
    <col min="13296" max="13301" width="0" hidden="1" customWidth="1"/>
    <col min="13302" max="13302" width="17.42578125" customWidth="1"/>
    <col min="13310" max="13310" width="13.7109375" customWidth="1"/>
    <col min="13545" max="13545" width="10.140625" customWidth="1"/>
    <col min="13546" max="13546" width="33.42578125" customWidth="1"/>
    <col min="13547" max="13548" width="16.28515625" customWidth="1"/>
    <col min="13549" max="13549" width="17.7109375" customWidth="1"/>
    <col min="13550" max="13550" width="17.5703125" customWidth="1"/>
    <col min="13551" max="13551" width="16.28515625" customWidth="1"/>
    <col min="13552" max="13557" width="0" hidden="1" customWidth="1"/>
    <col min="13558" max="13558" width="17.42578125" customWidth="1"/>
    <col min="13566" max="13566" width="13.7109375" customWidth="1"/>
    <col min="13801" max="13801" width="10.140625" customWidth="1"/>
    <col min="13802" max="13802" width="33.42578125" customWidth="1"/>
    <col min="13803" max="13804" width="16.28515625" customWidth="1"/>
    <col min="13805" max="13805" width="17.7109375" customWidth="1"/>
    <col min="13806" max="13806" width="17.5703125" customWidth="1"/>
    <col min="13807" max="13807" width="16.28515625" customWidth="1"/>
    <col min="13808" max="13813" width="0" hidden="1" customWidth="1"/>
    <col min="13814" max="13814" width="17.42578125" customWidth="1"/>
    <col min="13822" max="13822" width="13.7109375" customWidth="1"/>
    <col min="14057" max="14057" width="10.140625" customWidth="1"/>
    <col min="14058" max="14058" width="33.42578125" customWidth="1"/>
    <col min="14059" max="14060" width="16.28515625" customWidth="1"/>
    <col min="14061" max="14061" width="17.7109375" customWidth="1"/>
    <col min="14062" max="14062" width="17.5703125" customWidth="1"/>
    <col min="14063" max="14063" width="16.28515625" customWidth="1"/>
    <col min="14064" max="14069" width="0" hidden="1" customWidth="1"/>
    <col min="14070" max="14070" width="17.42578125" customWidth="1"/>
    <col min="14078" max="14078" width="13.7109375" customWidth="1"/>
    <col min="14313" max="14313" width="10.140625" customWidth="1"/>
    <col min="14314" max="14314" width="33.42578125" customWidth="1"/>
    <col min="14315" max="14316" width="16.28515625" customWidth="1"/>
    <col min="14317" max="14317" width="17.7109375" customWidth="1"/>
    <col min="14318" max="14318" width="17.5703125" customWidth="1"/>
    <col min="14319" max="14319" width="16.28515625" customWidth="1"/>
    <col min="14320" max="14325" width="0" hidden="1" customWidth="1"/>
    <col min="14326" max="14326" width="17.42578125" customWidth="1"/>
    <col min="14334" max="14334" width="13.7109375" customWidth="1"/>
    <col min="14569" max="14569" width="10.140625" customWidth="1"/>
    <col min="14570" max="14570" width="33.42578125" customWidth="1"/>
    <col min="14571" max="14572" width="16.28515625" customWidth="1"/>
    <col min="14573" max="14573" width="17.7109375" customWidth="1"/>
    <col min="14574" max="14574" width="17.5703125" customWidth="1"/>
    <col min="14575" max="14575" width="16.28515625" customWidth="1"/>
    <col min="14576" max="14581" width="0" hidden="1" customWidth="1"/>
    <col min="14582" max="14582" width="17.42578125" customWidth="1"/>
    <col min="14590" max="14590" width="13.7109375" customWidth="1"/>
    <col min="14825" max="14825" width="10.140625" customWidth="1"/>
    <col min="14826" max="14826" width="33.42578125" customWidth="1"/>
    <col min="14827" max="14828" width="16.28515625" customWidth="1"/>
    <col min="14829" max="14829" width="17.7109375" customWidth="1"/>
    <col min="14830" max="14830" width="17.5703125" customWidth="1"/>
    <col min="14831" max="14831" width="16.28515625" customWidth="1"/>
    <col min="14832" max="14837" width="0" hidden="1" customWidth="1"/>
    <col min="14838" max="14838" width="17.42578125" customWidth="1"/>
    <col min="14846" max="14846" width="13.7109375" customWidth="1"/>
    <col min="15081" max="15081" width="10.140625" customWidth="1"/>
    <col min="15082" max="15082" width="33.42578125" customWidth="1"/>
    <col min="15083" max="15084" width="16.28515625" customWidth="1"/>
    <col min="15085" max="15085" width="17.7109375" customWidth="1"/>
    <col min="15086" max="15086" width="17.5703125" customWidth="1"/>
    <col min="15087" max="15087" width="16.28515625" customWidth="1"/>
    <col min="15088" max="15093" width="0" hidden="1" customWidth="1"/>
    <col min="15094" max="15094" width="17.42578125" customWidth="1"/>
    <col min="15102" max="15102" width="13.7109375" customWidth="1"/>
    <col min="15337" max="15337" width="10.140625" customWidth="1"/>
    <col min="15338" max="15338" width="33.42578125" customWidth="1"/>
    <col min="15339" max="15340" width="16.28515625" customWidth="1"/>
    <col min="15341" max="15341" width="17.7109375" customWidth="1"/>
    <col min="15342" max="15342" width="17.5703125" customWidth="1"/>
    <col min="15343" max="15343" width="16.28515625" customWidth="1"/>
    <col min="15344" max="15349" width="0" hidden="1" customWidth="1"/>
    <col min="15350" max="15350" width="17.42578125" customWidth="1"/>
    <col min="15358" max="15358" width="13.7109375" customWidth="1"/>
    <col min="15593" max="15593" width="10.140625" customWidth="1"/>
    <col min="15594" max="15594" width="33.42578125" customWidth="1"/>
    <col min="15595" max="15596" width="16.28515625" customWidth="1"/>
    <col min="15597" max="15597" width="17.7109375" customWidth="1"/>
    <col min="15598" max="15598" width="17.5703125" customWidth="1"/>
    <col min="15599" max="15599" width="16.28515625" customWidth="1"/>
    <col min="15600" max="15605" width="0" hidden="1" customWidth="1"/>
    <col min="15606" max="15606" width="17.42578125" customWidth="1"/>
    <col min="15614" max="15614" width="13.7109375" customWidth="1"/>
    <col min="15849" max="15849" width="10.140625" customWidth="1"/>
    <col min="15850" max="15850" width="33.42578125" customWidth="1"/>
    <col min="15851" max="15852" width="16.28515625" customWidth="1"/>
    <col min="15853" max="15853" width="17.7109375" customWidth="1"/>
    <col min="15854" max="15854" width="17.5703125" customWidth="1"/>
    <col min="15855" max="15855" width="16.28515625" customWidth="1"/>
    <col min="15856" max="15861" width="0" hidden="1" customWidth="1"/>
    <col min="15862" max="15862" width="17.42578125" customWidth="1"/>
    <col min="15870" max="15870" width="13.7109375" customWidth="1"/>
    <col min="16105" max="16105" width="10.140625" customWidth="1"/>
    <col min="16106" max="16106" width="33.42578125" customWidth="1"/>
    <col min="16107" max="16108" width="16.28515625" customWidth="1"/>
    <col min="16109" max="16109" width="17.7109375" customWidth="1"/>
    <col min="16110" max="16110" width="17.5703125" customWidth="1"/>
    <col min="16111" max="16111" width="16.28515625" customWidth="1"/>
    <col min="16112" max="16117" width="0" hidden="1" customWidth="1"/>
    <col min="16118" max="16118" width="17.42578125" customWidth="1"/>
    <col min="16126" max="16126" width="13.7109375" customWidth="1"/>
  </cols>
  <sheetData>
    <row r="1" spans="2:6" s="35" customFormat="1" ht="12.75" x14ac:dyDescent="0.2">
      <c r="F1" s="35" t="s">
        <v>72</v>
      </c>
    </row>
    <row r="2" spans="2:6" s="35" customFormat="1" ht="12.75" x14ac:dyDescent="0.2">
      <c r="F2" s="35" t="s">
        <v>73</v>
      </c>
    </row>
    <row r="3" spans="2:6" s="35" customFormat="1" ht="12.75" x14ac:dyDescent="0.2">
      <c r="F3" s="35" t="s">
        <v>74</v>
      </c>
    </row>
    <row r="4" spans="2:6" s="35" customFormat="1" ht="12.75" x14ac:dyDescent="0.2">
      <c r="F4" s="35" t="s">
        <v>75</v>
      </c>
    </row>
    <row r="5" spans="2:6" s="35" customFormat="1" ht="12.75" x14ac:dyDescent="0.2">
      <c r="F5" s="35" t="s">
        <v>76</v>
      </c>
    </row>
    <row r="6" spans="2:6" s="35" customFormat="1" ht="12.75" x14ac:dyDescent="0.2"/>
    <row r="7" spans="2:6" s="35" customFormat="1" ht="12.75" x14ac:dyDescent="0.2"/>
    <row r="8" spans="2:6" s="35" customFormat="1" ht="12.75" x14ac:dyDescent="0.2"/>
    <row r="9" spans="2:6" s="35" customFormat="1" ht="12.75" x14ac:dyDescent="0.2">
      <c r="C9" s="36" t="s">
        <v>77</v>
      </c>
    </row>
    <row r="10" spans="2:6" s="35" customFormat="1" ht="12.75" x14ac:dyDescent="0.2">
      <c r="B10" s="36" t="s">
        <v>78</v>
      </c>
    </row>
    <row r="11" spans="2:6" s="35" customFormat="1" ht="12.75" x14ac:dyDescent="0.2">
      <c r="B11" s="36" t="s">
        <v>79</v>
      </c>
    </row>
    <row r="12" spans="2:6" s="35" customFormat="1" ht="12.75" x14ac:dyDescent="0.2">
      <c r="B12" s="36" t="s">
        <v>80</v>
      </c>
    </row>
    <row r="13" spans="2:6" s="35" customFormat="1" ht="12.75" x14ac:dyDescent="0.2">
      <c r="B13" s="36" t="s">
        <v>81</v>
      </c>
    </row>
    <row r="14" spans="2:6" s="35" customFormat="1" ht="12.75" x14ac:dyDescent="0.2">
      <c r="B14" s="36" t="s">
        <v>82</v>
      </c>
    </row>
    <row r="15" spans="2:6" s="35" customFormat="1" ht="12.75" x14ac:dyDescent="0.2"/>
    <row r="16" spans="2:6" s="35" customFormat="1" ht="12.75" x14ac:dyDescent="0.2">
      <c r="B16" s="35" t="s">
        <v>83</v>
      </c>
    </row>
    <row r="17" spans="1:7" s="35" customFormat="1" ht="12.75" x14ac:dyDescent="0.2">
      <c r="B17" s="35" t="s">
        <v>176</v>
      </c>
    </row>
    <row r="18" spans="1:7" s="35" customFormat="1" ht="12.75" x14ac:dyDescent="0.2">
      <c r="B18" s="35" t="s">
        <v>177</v>
      </c>
    </row>
    <row r="19" spans="1:7" s="35" customFormat="1" ht="12.75" x14ac:dyDescent="0.2">
      <c r="B19" s="35" t="s">
        <v>178</v>
      </c>
    </row>
    <row r="20" spans="1:7" s="35" customFormat="1" ht="12.75" x14ac:dyDescent="0.2"/>
    <row r="21" spans="1:7" s="35" customFormat="1" ht="51" x14ac:dyDescent="0.2">
      <c r="A21" s="37" t="s">
        <v>84</v>
      </c>
      <c r="B21" s="37" t="s">
        <v>85</v>
      </c>
      <c r="C21" s="37" t="s">
        <v>86</v>
      </c>
      <c r="D21" s="37" t="s">
        <v>87</v>
      </c>
      <c r="E21" s="37" t="s">
        <v>88</v>
      </c>
      <c r="F21" s="37" t="s">
        <v>89</v>
      </c>
      <c r="G21" s="37" t="s">
        <v>90</v>
      </c>
    </row>
    <row r="22" spans="1:7" s="35" customFormat="1" ht="12.75" x14ac:dyDescent="0.2">
      <c r="A22" s="38">
        <v>1</v>
      </c>
      <c r="B22" s="38">
        <v>2</v>
      </c>
      <c r="C22" s="38">
        <v>3</v>
      </c>
      <c r="D22" s="38">
        <v>4</v>
      </c>
      <c r="E22" s="38">
        <v>5</v>
      </c>
      <c r="F22" s="38">
        <v>6</v>
      </c>
      <c r="G22" s="38">
        <v>7</v>
      </c>
    </row>
    <row r="23" spans="1:7" s="35" customFormat="1" ht="12.75" x14ac:dyDescent="0.2">
      <c r="A23" s="39" t="s">
        <v>7</v>
      </c>
      <c r="B23" s="37" t="s">
        <v>91</v>
      </c>
      <c r="C23" s="38" t="s">
        <v>58</v>
      </c>
      <c r="D23" s="38" t="s">
        <v>58</v>
      </c>
      <c r="E23" s="38" t="s">
        <v>58</v>
      </c>
      <c r="F23" s="38" t="s">
        <v>58</v>
      </c>
      <c r="G23" s="38">
        <f>G28</f>
        <v>197.607</v>
      </c>
    </row>
    <row r="24" spans="1:7" s="35" customFormat="1" ht="38.25" x14ac:dyDescent="0.2">
      <c r="A24" s="39" t="s">
        <v>92</v>
      </c>
      <c r="B24" s="37" t="s">
        <v>93</v>
      </c>
      <c r="C24" s="38" t="s">
        <v>58</v>
      </c>
      <c r="D24" s="38" t="s">
        <v>58</v>
      </c>
      <c r="E24" s="38" t="s">
        <v>58</v>
      </c>
      <c r="F24" s="38" t="s">
        <v>58</v>
      </c>
      <c r="G24" s="38" t="s">
        <v>58</v>
      </c>
    </row>
    <row r="25" spans="1:7" s="35" customFormat="1" ht="25.5" x14ac:dyDescent="0.2">
      <c r="A25" s="39" t="s">
        <v>94</v>
      </c>
      <c r="B25" s="37" t="s">
        <v>95</v>
      </c>
      <c r="C25" s="38" t="s">
        <v>58</v>
      </c>
      <c r="D25" s="38" t="s">
        <v>58</v>
      </c>
      <c r="E25" s="38" t="s">
        <v>58</v>
      </c>
      <c r="F25" s="38" t="s">
        <v>58</v>
      </c>
      <c r="G25" s="38" t="s">
        <v>58</v>
      </c>
    </row>
    <row r="26" spans="1:7" s="35" customFormat="1" ht="38.25" x14ac:dyDescent="0.2">
      <c r="A26" s="39" t="s">
        <v>96</v>
      </c>
      <c r="B26" s="37" t="s">
        <v>97</v>
      </c>
      <c r="C26" s="38" t="s">
        <v>58</v>
      </c>
      <c r="D26" s="38" t="s">
        <v>58</v>
      </c>
      <c r="E26" s="38" t="s">
        <v>58</v>
      </c>
      <c r="F26" s="38" t="s">
        <v>58</v>
      </c>
      <c r="G26" s="38" t="s">
        <v>58</v>
      </c>
    </row>
    <row r="27" spans="1:7" s="35" customFormat="1" ht="114.75" x14ac:dyDescent="0.2">
      <c r="A27" s="39" t="s">
        <v>98</v>
      </c>
      <c r="B27" s="37" t="s">
        <v>99</v>
      </c>
      <c r="C27" s="38" t="s">
        <v>58</v>
      </c>
      <c r="D27" s="38" t="s">
        <v>58</v>
      </c>
      <c r="E27" s="38" t="s">
        <v>58</v>
      </c>
      <c r="F27" s="38" t="s">
        <v>58</v>
      </c>
      <c r="G27" s="38" t="s">
        <v>58</v>
      </c>
    </row>
    <row r="28" spans="1:7" s="35" customFormat="1" ht="25.5" x14ac:dyDescent="0.2">
      <c r="A28" s="43" t="s">
        <v>187</v>
      </c>
      <c r="B28" s="37" t="s">
        <v>179</v>
      </c>
      <c r="C28" s="39">
        <v>2019</v>
      </c>
      <c r="D28" s="39">
        <v>10</v>
      </c>
      <c r="E28" s="39">
        <v>68.3</v>
      </c>
      <c r="F28" s="43">
        <v>1000</v>
      </c>
      <c r="G28" s="40">
        <v>197.607</v>
      </c>
    </row>
    <row r="29" spans="1:7" s="35" customFormat="1" ht="12.75" x14ac:dyDescent="0.2">
      <c r="A29" s="39" t="s">
        <v>8</v>
      </c>
      <c r="B29" s="37" t="s">
        <v>101</v>
      </c>
      <c r="C29" s="38"/>
      <c r="D29" s="38" t="s">
        <v>58</v>
      </c>
      <c r="E29" s="38" t="s">
        <v>58</v>
      </c>
      <c r="F29" s="38" t="s">
        <v>58</v>
      </c>
      <c r="G29" s="40">
        <f>G34+G35+G36+G37+G38+G39+G40+G41</f>
        <v>15751.573759999999</v>
      </c>
    </row>
    <row r="30" spans="1:7" s="35" customFormat="1" ht="76.5" x14ac:dyDescent="0.2">
      <c r="A30" s="39" t="s">
        <v>102</v>
      </c>
      <c r="B30" s="37" t="s">
        <v>103</v>
      </c>
      <c r="C30" s="38" t="s">
        <v>58</v>
      </c>
      <c r="D30" s="38" t="s">
        <v>58</v>
      </c>
      <c r="E30" s="38" t="s">
        <v>58</v>
      </c>
      <c r="F30" s="38" t="s">
        <v>58</v>
      </c>
      <c r="G30" s="38" t="s">
        <v>58</v>
      </c>
    </row>
    <row r="31" spans="1:7" s="35" customFormat="1" ht="25.5" x14ac:dyDescent="0.2">
      <c r="A31" s="39" t="s">
        <v>193</v>
      </c>
      <c r="B31" s="37" t="s">
        <v>104</v>
      </c>
      <c r="C31" s="38" t="s">
        <v>58</v>
      </c>
      <c r="D31" s="38" t="s">
        <v>58</v>
      </c>
      <c r="E31" s="38" t="s">
        <v>58</v>
      </c>
      <c r="F31" s="38" t="s">
        <v>58</v>
      </c>
      <c r="G31" s="38" t="s">
        <v>58</v>
      </c>
    </row>
    <row r="32" spans="1:7" s="35" customFormat="1" ht="38.25" x14ac:dyDescent="0.2">
      <c r="A32" s="39" t="s">
        <v>105</v>
      </c>
      <c r="B32" s="37" t="s">
        <v>106</v>
      </c>
      <c r="C32" s="38" t="s">
        <v>58</v>
      </c>
      <c r="D32" s="38" t="s">
        <v>58</v>
      </c>
      <c r="E32" s="38" t="s">
        <v>58</v>
      </c>
      <c r="F32" s="38" t="s">
        <v>58</v>
      </c>
      <c r="G32" s="38" t="s">
        <v>58</v>
      </c>
    </row>
    <row r="33" spans="1:7" s="35" customFormat="1" ht="114.75" x14ac:dyDescent="0.2">
      <c r="A33" s="39" t="s">
        <v>107</v>
      </c>
      <c r="B33" s="37" t="s">
        <v>99</v>
      </c>
      <c r="C33" s="38" t="s">
        <v>58</v>
      </c>
      <c r="D33" s="38" t="s">
        <v>58</v>
      </c>
      <c r="E33" s="38" t="s">
        <v>58</v>
      </c>
      <c r="F33" s="38" t="s">
        <v>58</v>
      </c>
      <c r="G33" s="38" t="s">
        <v>58</v>
      </c>
    </row>
    <row r="34" spans="1:7" s="35" customFormat="1" ht="12.75" x14ac:dyDescent="0.2">
      <c r="A34" s="43" t="s">
        <v>108</v>
      </c>
      <c r="B34" s="37" t="s">
        <v>109</v>
      </c>
      <c r="C34" s="38">
        <v>2017</v>
      </c>
      <c r="D34" s="38">
        <v>0.4</v>
      </c>
      <c r="E34" s="38">
        <v>35</v>
      </c>
      <c r="F34" s="38">
        <v>500</v>
      </c>
      <c r="G34" s="38">
        <v>127.34793000000001</v>
      </c>
    </row>
    <row r="35" spans="1:7" s="35" customFormat="1" ht="12.75" x14ac:dyDescent="0.2">
      <c r="A35" s="43" t="s">
        <v>108</v>
      </c>
      <c r="B35" s="37" t="s">
        <v>110</v>
      </c>
      <c r="C35" s="38">
        <v>2017</v>
      </c>
      <c r="D35" s="38">
        <v>0.4</v>
      </c>
      <c r="E35" s="38">
        <v>35</v>
      </c>
      <c r="F35" s="38">
        <v>500</v>
      </c>
      <c r="G35" s="38">
        <v>127.34793000000001</v>
      </c>
    </row>
    <row r="36" spans="1:7" s="35" customFormat="1" ht="12.75" x14ac:dyDescent="0.2">
      <c r="A36" s="43" t="s">
        <v>111</v>
      </c>
      <c r="B36" s="37" t="s">
        <v>112</v>
      </c>
      <c r="C36" s="38">
        <v>2017</v>
      </c>
      <c r="D36" s="38">
        <v>10</v>
      </c>
      <c r="E36" s="38">
        <v>60</v>
      </c>
      <c r="F36" s="38">
        <v>1000</v>
      </c>
      <c r="G36" s="38">
        <v>171.74074999999999</v>
      </c>
    </row>
    <row r="37" spans="1:7" s="35" customFormat="1" ht="12.75" x14ac:dyDescent="0.2">
      <c r="A37" s="43" t="s">
        <v>111</v>
      </c>
      <c r="B37" s="37" t="s">
        <v>113</v>
      </c>
      <c r="C37" s="38">
        <v>2017</v>
      </c>
      <c r="D37" s="38">
        <v>10</v>
      </c>
      <c r="E37" s="38">
        <v>55</v>
      </c>
      <c r="F37" s="38">
        <v>1000</v>
      </c>
      <c r="G37" s="38">
        <v>157.42902000000001</v>
      </c>
    </row>
    <row r="38" spans="1:7" s="35" customFormat="1" ht="26.25" customHeight="1" x14ac:dyDescent="0.2">
      <c r="A38" s="43" t="s">
        <v>188</v>
      </c>
      <c r="B38" s="44" t="s">
        <v>114</v>
      </c>
      <c r="C38" s="38">
        <v>2018</v>
      </c>
      <c r="D38" s="38">
        <v>10</v>
      </c>
      <c r="E38" s="38">
        <v>1472</v>
      </c>
      <c r="F38" s="42">
        <v>6000</v>
      </c>
      <c r="G38" s="38">
        <v>6162.94067</v>
      </c>
    </row>
    <row r="39" spans="1:7" s="35" customFormat="1" ht="27" customHeight="1" x14ac:dyDescent="0.2">
      <c r="A39" s="43" t="s">
        <v>188</v>
      </c>
      <c r="B39" s="44" t="s">
        <v>115</v>
      </c>
      <c r="C39" s="38">
        <v>2018</v>
      </c>
      <c r="D39" s="38">
        <v>10</v>
      </c>
      <c r="E39" s="38">
        <v>1472</v>
      </c>
      <c r="F39" s="42">
        <v>6000</v>
      </c>
      <c r="G39" s="38">
        <v>6162.94067</v>
      </c>
    </row>
    <row r="40" spans="1:7" s="35" customFormat="1" ht="12.75" x14ac:dyDescent="0.2">
      <c r="A40" s="45" t="s">
        <v>111</v>
      </c>
      <c r="B40" s="44" t="s">
        <v>180</v>
      </c>
      <c r="C40" s="38">
        <v>2019</v>
      </c>
      <c r="D40" s="38">
        <v>10</v>
      </c>
      <c r="E40" s="38">
        <v>448</v>
      </c>
      <c r="F40" s="42">
        <v>1000</v>
      </c>
      <c r="G40" s="40">
        <v>1420.9133999999999</v>
      </c>
    </row>
    <row r="41" spans="1:7" s="35" customFormat="1" ht="12.75" x14ac:dyDescent="0.2">
      <c r="A41" s="45" t="s">
        <v>111</v>
      </c>
      <c r="B41" s="44" t="s">
        <v>181</v>
      </c>
      <c r="C41" s="38">
        <v>2019</v>
      </c>
      <c r="D41" s="38">
        <v>10</v>
      </c>
      <c r="E41" s="38">
        <v>448</v>
      </c>
      <c r="F41" s="42">
        <v>1000</v>
      </c>
      <c r="G41" s="38">
        <v>1420.9133899999999</v>
      </c>
    </row>
    <row r="42" spans="1:7" s="35" customFormat="1" ht="12.75" x14ac:dyDescent="0.2">
      <c r="A42" s="41"/>
      <c r="B42" s="37"/>
      <c r="C42" s="38"/>
      <c r="D42" s="38"/>
      <c r="E42" s="38"/>
      <c r="F42" s="38"/>
      <c r="G42" s="38"/>
    </row>
    <row r="43" spans="1:7" s="35" customFormat="1" ht="25.5" x14ac:dyDescent="0.2">
      <c r="A43" s="39" t="s">
        <v>9</v>
      </c>
      <c r="B43" s="37" t="s">
        <v>116</v>
      </c>
      <c r="C43" s="38" t="s">
        <v>58</v>
      </c>
      <c r="D43" s="38" t="s">
        <v>58</v>
      </c>
      <c r="E43" s="38" t="s">
        <v>58</v>
      </c>
      <c r="F43" s="38" t="s">
        <v>58</v>
      </c>
      <c r="G43" s="38" t="s">
        <v>58</v>
      </c>
    </row>
    <row r="44" spans="1:7" s="35" customFormat="1" ht="38.25" x14ac:dyDescent="0.2">
      <c r="A44" s="39" t="s">
        <v>117</v>
      </c>
      <c r="B44" s="37" t="s">
        <v>118</v>
      </c>
      <c r="C44" s="38" t="s">
        <v>58</v>
      </c>
      <c r="D44" s="38" t="s">
        <v>58</v>
      </c>
      <c r="E44" s="38" t="s">
        <v>58</v>
      </c>
      <c r="F44" s="38" t="s">
        <v>58</v>
      </c>
      <c r="G44" s="38" t="s">
        <v>58</v>
      </c>
    </row>
    <row r="45" spans="1:7" s="35" customFormat="1" ht="76.5" x14ac:dyDescent="0.2">
      <c r="A45" s="39" t="s">
        <v>119</v>
      </c>
      <c r="B45" s="37" t="s">
        <v>120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</row>
    <row r="46" spans="1:7" s="35" customFormat="1" ht="12.75" x14ac:dyDescent="0.2">
      <c r="A46" s="39" t="s">
        <v>121</v>
      </c>
      <c r="B46" s="37" t="s">
        <v>100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</row>
    <row r="47" spans="1:7" s="35" customFormat="1" ht="63.75" x14ac:dyDescent="0.2">
      <c r="A47" s="39" t="s">
        <v>10</v>
      </c>
      <c r="B47" s="37" t="s">
        <v>122</v>
      </c>
      <c r="C47" s="38" t="s">
        <v>58</v>
      </c>
      <c r="D47" s="38" t="s">
        <v>58</v>
      </c>
      <c r="E47" s="38" t="s">
        <v>58</v>
      </c>
      <c r="F47" s="38" t="s">
        <v>58</v>
      </c>
      <c r="G47" s="38" t="s">
        <v>58</v>
      </c>
    </row>
    <row r="48" spans="1:7" s="35" customFormat="1" ht="38.25" x14ac:dyDescent="0.2">
      <c r="A48" s="39" t="s">
        <v>123</v>
      </c>
      <c r="B48" s="37" t="s">
        <v>124</v>
      </c>
      <c r="C48" s="38" t="s">
        <v>58</v>
      </c>
      <c r="D48" s="38" t="s">
        <v>58</v>
      </c>
      <c r="E48" s="38" t="s">
        <v>58</v>
      </c>
      <c r="F48" s="38" t="s">
        <v>58</v>
      </c>
      <c r="G48" s="38" t="s">
        <v>58</v>
      </c>
    </row>
    <row r="49" spans="1:7" s="35" customFormat="1" ht="25.5" x14ac:dyDescent="0.2">
      <c r="A49" s="39" t="s">
        <v>125</v>
      </c>
      <c r="B49" s="37" t="s">
        <v>126</v>
      </c>
      <c r="C49" s="38" t="s">
        <v>58</v>
      </c>
      <c r="D49" s="38" t="s">
        <v>58</v>
      </c>
      <c r="E49" s="38" t="s">
        <v>58</v>
      </c>
      <c r="F49" s="38" t="s">
        <v>58</v>
      </c>
      <c r="G49" s="38" t="s">
        <v>58</v>
      </c>
    </row>
    <row r="50" spans="1:7" s="35" customFormat="1" ht="89.25" x14ac:dyDescent="0.2">
      <c r="A50" s="39" t="s">
        <v>127</v>
      </c>
      <c r="B50" s="37" t="s">
        <v>128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</row>
    <row r="51" spans="1:7" s="35" customFormat="1" ht="12.75" x14ac:dyDescent="0.2">
      <c r="A51" s="39" t="s">
        <v>121</v>
      </c>
      <c r="B51" s="37" t="s">
        <v>100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</row>
    <row r="52" spans="1:7" s="35" customFormat="1" ht="38.25" x14ac:dyDescent="0.2">
      <c r="A52" s="39" t="s">
        <v>11</v>
      </c>
      <c r="B52" s="37" t="s">
        <v>129</v>
      </c>
      <c r="C52" s="38" t="s">
        <v>58</v>
      </c>
      <c r="D52" s="38" t="s">
        <v>58</v>
      </c>
      <c r="E52" s="38" t="s">
        <v>58</v>
      </c>
      <c r="F52" s="38" t="s">
        <v>58</v>
      </c>
      <c r="G52" s="38" t="s">
        <v>58</v>
      </c>
    </row>
    <row r="53" spans="1:7" s="35" customFormat="1" ht="25.5" x14ac:dyDescent="0.2">
      <c r="A53" s="39" t="s">
        <v>130</v>
      </c>
      <c r="B53" s="37" t="s">
        <v>131</v>
      </c>
      <c r="C53" s="38" t="s">
        <v>58</v>
      </c>
      <c r="D53" s="38" t="s">
        <v>58</v>
      </c>
      <c r="E53" s="38" t="s">
        <v>58</v>
      </c>
      <c r="F53" s="38" t="s">
        <v>58</v>
      </c>
      <c r="G53" s="38" t="s">
        <v>58</v>
      </c>
    </row>
    <row r="54" spans="1:7" s="35" customFormat="1" ht="25.5" x14ac:dyDescent="0.2">
      <c r="A54" s="39" t="s">
        <v>132</v>
      </c>
      <c r="B54" s="37" t="s">
        <v>126</v>
      </c>
      <c r="C54" s="38" t="s">
        <v>58</v>
      </c>
      <c r="D54" s="38" t="s">
        <v>58</v>
      </c>
      <c r="E54" s="38" t="s">
        <v>58</v>
      </c>
      <c r="F54" s="38" t="s">
        <v>58</v>
      </c>
      <c r="G54" s="38" t="s">
        <v>58</v>
      </c>
    </row>
    <row r="55" spans="1:7" s="35" customFormat="1" ht="89.25" x14ac:dyDescent="0.2">
      <c r="A55" s="39" t="s">
        <v>133</v>
      </c>
      <c r="B55" s="37" t="s">
        <v>128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</row>
    <row r="56" spans="1:7" s="35" customFormat="1" ht="12.75" x14ac:dyDescent="0.2">
      <c r="A56" s="39" t="s">
        <v>121</v>
      </c>
      <c r="B56" s="37" t="s">
        <v>100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</row>
    <row r="57" spans="1:7" s="35" customFormat="1" ht="38.25" x14ac:dyDescent="0.2">
      <c r="A57" s="39" t="s">
        <v>12</v>
      </c>
      <c r="B57" s="37" t="s">
        <v>134</v>
      </c>
      <c r="C57" s="38" t="s">
        <v>58</v>
      </c>
      <c r="D57" s="38" t="s">
        <v>58</v>
      </c>
      <c r="E57" s="38" t="s">
        <v>58</v>
      </c>
      <c r="F57" s="38" t="s">
        <v>58</v>
      </c>
      <c r="G57" s="38" t="s">
        <v>58</v>
      </c>
    </row>
    <row r="58" spans="1:7" s="35" customFormat="1" ht="12.75" x14ac:dyDescent="0.2">
      <c r="A58" s="39" t="s">
        <v>135</v>
      </c>
      <c r="B58" s="37" t="s">
        <v>136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</row>
    <row r="59" spans="1:7" s="35" customFormat="1" ht="12.75" x14ac:dyDescent="0.2">
      <c r="A59" s="39" t="s">
        <v>121</v>
      </c>
      <c r="B59" s="37" t="s">
        <v>100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</row>
    <row r="60" spans="1:7" s="35" customFormat="1" ht="38.25" x14ac:dyDescent="0.2">
      <c r="A60" s="39">
        <v>7</v>
      </c>
      <c r="B60" s="37" t="s">
        <v>182</v>
      </c>
      <c r="C60" s="38"/>
      <c r="D60" s="38"/>
      <c r="E60" s="38"/>
      <c r="F60" s="38"/>
      <c r="G60" s="38"/>
    </row>
    <row r="61" spans="1:7" s="35" customFormat="1" ht="12.75" x14ac:dyDescent="0.2">
      <c r="A61" s="39" t="s">
        <v>183</v>
      </c>
      <c r="B61" s="37" t="s">
        <v>184</v>
      </c>
      <c r="C61" s="42"/>
      <c r="D61" s="42"/>
      <c r="E61" s="42"/>
      <c r="F61" s="42"/>
      <c r="G61" s="42"/>
    </row>
    <row r="62" spans="1:7" s="35" customFormat="1" ht="38.25" x14ac:dyDescent="0.2">
      <c r="A62" s="39" t="s">
        <v>185</v>
      </c>
      <c r="B62" s="37" t="s">
        <v>186</v>
      </c>
      <c r="C62" s="42"/>
      <c r="D62" s="42"/>
      <c r="E62" s="42"/>
      <c r="F62" s="42"/>
      <c r="G62" s="42"/>
    </row>
    <row r="63" spans="1:7" s="35" customFormat="1" ht="51" hidden="1" x14ac:dyDescent="0.2">
      <c r="A63" s="70" t="s">
        <v>194</v>
      </c>
      <c r="B63" s="37" t="s">
        <v>195</v>
      </c>
      <c r="C63" s="42" t="s">
        <v>196</v>
      </c>
      <c r="D63" s="38">
        <v>0.4</v>
      </c>
      <c r="E63" s="38"/>
      <c r="F63" s="38" t="s">
        <v>58</v>
      </c>
      <c r="G63" s="38"/>
    </row>
    <row r="64" spans="1:7" s="35" customFormat="1" ht="51" hidden="1" x14ac:dyDescent="0.2">
      <c r="A64" s="39" t="s">
        <v>197</v>
      </c>
      <c r="B64" s="37" t="s">
        <v>195</v>
      </c>
      <c r="C64" s="42" t="s">
        <v>196</v>
      </c>
      <c r="D64" s="38">
        <v>0.4</v>
      </c>
      <c r="E64" s="38"/>
      <c r="F64" s="38" t="s">
        <v>58</v>
      </c>
      <c r="G64" s="38"/>
    </row>
    <row r="65" spans="1:7" s="35" customFormat="1" ht="51" x14ac:dyDescent="0.2">
      <c r="A65" s="39" t="s">
        <v>198</v>
      </c>
      <c r="B65" s="37" t="s">
        <v>199</v>
      </c>
      <c r="C65" s="42" t="s">
        <v>196</v>
      </c>
      <c r="D65" s="38">
        <v>0.4</v>
      </c>
      <c r="E65" s="38" t="s">
        <v>200</v>
      </c>
      <c r="F65" s="38" t="s">
        <v>58</v>
      </c>
      <c r="G65" s="38">
        <v>83.012</v>
      </c>
    </row>
    <row r="66" spans="1:7" s="35" customFormat="1" ht="51" x14ac:dyDescent="0.2">
      <c r="A66" s="39" t="s">
        <v>201</v>
      </c>
      <c r="B66" s="37" t="s">
        <v>202</v>
      </c>
      <c r="C66" s="42" t="s">
        <v>196</v>
      </c>
      <c r="D66" s="38">
        <v>10</v>
      </c>
      <c r="E66" s="38" t="s">
        <v>203</v>
      </c>
      <c r="F66" s="38" t="s">
        <v>58</v>
      </c>
      <c r="G66" s="38">
        <v>270.97199999999998</v>
      </c>
    </row>
    <row r="67" spans="1:7" s="35" customFormat="1" ht="51" x14ac:dyDescent="0.2">
      <c r="A67" s="39" t="s">
        <v>201</v>
      </c>
      <c r="B67" s="37" t="s">
        <v>204</v>
      </c>
      <c r="C67" s="42" t="s">
        <v>196</v>
      </c>
      <c r="D67" s="38">
        <v>10</v>
      </c>
      <c r="E67" s="38" t="s">
        <v>205</v>
      </c>
      <c r="F67" s="38" t="s">
        <v>58</v>
      </c>
      <c r="G67" s="38">
        <v>4404.4560000000001</v>
      </c>
    </row>
    <row r="68" spans="1:7" s="74" customFormat="1" ht="12.75" x14ac:dyDescent="0.2">
      <c r="A68" s="71"/>
      <c r="B68" s="72"/>
      <c r="C68" s="73"/>
      <c r="D68" s="73"/>
      <c r="E68" s="73"/>
      <c r="F68" s="73"/>
      <c r="G68" s="73"/>
    </row>
    <row r="69" spans="1:7" s="35" customFormat="1" ht="12" customHeight="1" x14ac:dyDescent="0.2"/>
  </sheetData>
  <pageMargins left="0.7" right="0.7" top="0.75" bottom="0.75" header="0.3" footer="0.3"/>
  <pageSetup paperSize="9" scale="6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00"/>
  <sheetViews>
    <sheetView topLeftCell="A66" zoomScaleNormal="100" zoomScaleSheetLayoutView="17" workbookViewId="0">
      <selection activeCell="J13" sqref="J13"/>
    </sheetView>
  </sheetViews>
  <sheetFormatPr defaultRowHeight="15.75" x14ac:dyDescent="0.25"/>
  <cols>
    <col min="1" max="1" width="5.85546875" style="48" customWidth="1"/>
    <col min="2" max="2" width="31.140625" style="48" customWidth="1"/>
    <col min="3" max="5" width="15.7109375" style="48" customWidth="1"/>
    <col min="6" max="6" width="16.7109375" style="48" customWidth="1"/>
    <col min="7" max="7" width="13.140625" style="48" customWidth="1"/>
    <col min="8" max="8" width="15.7109375" style="48" customWidth="1"/>
    <col min="9" max="9" width="9.140625" style="48" customWidth="1"/>
    <col min="10" max="249" width="9.140625" style="48"/>
    <col min="250" max="250" width="5.85546875" style="48" customWidth="1"/>
    <col min="251" max="251" width="31.140625" style="48" customWidth="1"/>
    <col min="252" max="254" width="15.7109375" style="48" customWidth="1"/>
    <col min="255" max="255" width="16.7109375" style="48" customWidth="1"/>
    <col min="256" max="256" width="13.140625" style="48" customWidth="1"/>
    <col min="257" max="265" width="0" style="48" hidden="1" customWidth="1"/>
    <col min="266" max="505" width="9.140625" style="48"/>
    <col min="506" max="506" width="5.85546875" style="48" customWidth="1"/>
    <col min="507" max="507" width="31.140625" style="48" customWidth="1"/>
    <col min="508" max="510" width="15.7109375" style="48" customWidth="1"/>
    <col min="511" max="511" width="16.7109375" style="48" customWidth="1"/>
    <col min="512" max="512" width="13.140625" style="48" customWidth="1"/>
    <col min="513" max="521" width="0" style="48" hidden="1" customWidth="1"/>
    <col min="522" max="761" width="9.140625" style="48"/>
    <col min="762" max="762" width="5.85546875" style="48" customWidth="1"/>
    <col min="763" max="763" width="31.140625" style="48" customWidth="1"/>
    <col min="764" max="766" width="15.7109375" style="48" customWidth="1"/>
    <col min="767" max="767" width="16.7109375" style="48" customWidth="1"/>
    <col min="768" max="768" width="13.140625" style="48" customWidth="1"/>
    <col min="769" max="777" width="0" style="48" hidden="1" customWidth="1"/>
    <col min="778" max="1017" width="9.140625" style="48"/>
    <col min="1018" max="1018" width="5.85546875" style="48" customWidth="1"/>
    <col min="1019" max="1019" width="31.140625" style="48" customWidth="1"/>
    <col min="1020" max="1022" width="15.7109375" style="48" customWidth="1"/>
    <col min="1023" max="1023" width="16.7109375" style="48" customWidth="1"/>
    <col min="1024" max="1024" width="13.140625" style="48" customWidth="1"/>
    <col min="1025" max="1033" width="0" style="48" hidden="1" customWidth="1"/>
    <col min="1034" max="1273" width="9.140625" style="48"/>
    <col min="1274" max="1274" width="5.85546875" style="48" customWidth="1"/>
    <col min="1275" max="1275" width="31.140625" style="48" customWidth="1"/>
    <col min="1276" max="1278" width="15.7109375" style="48" customWidth="1"/>
    <col min="1279" max="1279" width="16.7109375" style="48" customWidth="1"/>
    <col min="1280" max="1280" width="13.140625" style="48" customWidth="1"/>
    <col min="1281" max="1289" width="0" style="48" hidden="1" customWidth="1"/>
    <col min="1290" max="1529" width="9.140625" style="48"/>
    <col min="1530" max="1530" width="5.85546875" style="48" customWidth="1"/>
    <col min="1531" max="1531" width="31.140625" style="48" customWidth="1"/>
    <col min="1532" max="1534" width="15.7109375" style="48" customWidth="1"/>
    <col min="1535" max="1535" width="16.7109375" style="48" customWidth="1"/>
    <col min="1536" max="1536" width="13.140625" style="48" customWidth="1"/>
    <col min="1537" max="1545" width="0" style="48" hidden="1" customWidth="1"/>
    <col min="1546" max="1785" width="9.140625" style="48"/>
    <col min="1786" max="1786" width="5.85546875" style="48" customWidth="1"/>
    <col min="1787" max="1787" width="31.140625" style="48" customWidth="1"/>
    <col min="1788" max="1790" width="15.7109375" style="48" customWidth="1"/>
    <col min="1791" max="1791" width="16.7109375" style="48" customWidth="1"/>
    <col min="1792" max="1792" width="13.140625" style="48" customWidth="1"/>
    <col min="1793" max="1801" width="0" style="48" hidden="1" customWidth="1"/>
    <col min="1802" max="2041" width="9.140625" style="48"/>
    <col min="2042" max="2042" width="5.85546875" style="48" customWidth="1"/>
    <col min="2043" max="2043" width="31.140625" style="48" customWidth="1"/>
    <col min="2044" max="2046" width="15.7109375" style="48" customWidth="1"/>
    <col min="2047" max="2047" width="16.7109375" style="48" customWidth="1"/>
    <col min="2048" max="2048" width="13.140625" style="48" customWidth="1"/>
    <col min="2049" max="2057" width="0" style="48" hidden="1" customWidth="1"/>
    <col min="2058" max="2297" width="9.140625" style="48"/>
    <col min="2298" max="2298" width="5.85546875" style="48" customWidth="1"/>
    <col min="2299" max="2299" width="31.140625" style="48" customWidth="1"/>
    <col min="2300" max="2302" width="15.7109375" style="48" customWidth="1"/>
    <col min="2303" max="2303" width="16.7109375" style="48" customWidth="1"/>
    <col min="2304" max="2304" width="13.140625" style="48" customWidth="1"/>
    <col min="2305" max="2313" width="0" style="48" hidden="1" customWidth="1"/>
    <col min="2314" max="2553" width="9.140625" style="48"/>
    <col min="2554" max="2554" width="5.85546875" style="48" customWidth="1"/>
    <col min="2555" max="2555" width="31.140625" style="48" customWidth="1"/>
    <col min="2556" max="2558" width="15.7109375" style="48" customWidth="1"/>
    <col min="2559" max="2559" width="16.7109375" style="48" customWidth="1"/>
    <col min="2560" max="2560" width="13.140625" style="48" customWidth="1"/>
    <col min="2561" max="2569" width="0" style="48" hidden="1" customWidth="1"/>
    <col min="2570" max="2809" width="9.140625" style="48"/>
    <col min="2810" max="2810" width="5.85546875" style="48" customWidth="1"/>
    <col min="2811" max="2811" width="31.140625" style="48" customWidth="1"/>
    <col min="2812" max="2814" width="15.7109375" style="48" customWidth="1"/>
    <col min="2815" max="2815" width="16.7109375" style="48" customWidth="1"/>
    <col min="2816" max="2816" width="13.140625" style="48" customWidth="1"/>
    <col min="2817" max="2825" width="0" style="48" hidden="1" customWidth="1"/>
    <col min="2826" max="3065" width="9.140625" style="48"/>
    <col min="3066" max="3066" width="5.85546875" style="48" customWidth="1"/>
    <col min="3067" max="3067" width="31.140625" style="48" customWidth="1"/>
    <col min="3068" max="3070" width="15.7109375" style="48" customWidth="1"/>
    <col min="3071" max="3071" width="16.7109375" style="48" customWidth="1"/>
    <col min="3072" max="3072" width="13.140625" style="48" customWidth="1"/>
    <col min="3073" max="3081" width="0" style="48" hidden="1" customWidth="1"/>
    <col min="3082" max="3321" width="9.140625" style="48"/>
    <col min="3322" max="3322" width="5.85546875" style="48" customWidth="1"/>
    <col min="3323" max="3323" width="31.140625" style="48" customWidth="1"/>
    <col min="3324" max="3326" width="15.7109375" style="48" customWidth="1"/>
    <col min="3327" max="3327" width="16.7109375" style="48" customWidth="1"/>
    <col min="3328" max="3328" width="13.140625" style="48" customWidth="1"/>
    <col min="3329" max="3337" width="0" style="48" hidden="1" customWidth="1"/>
    <col min="3338" max="3577" width="9.140625" style="48"/>
    <col min="3578" max="3578" width="5.85546875" style="48" customWidth="1"/>
    <col min="3579" max="3579" width="31.140625" style="48" customWidth="1"/>
    <col min="3580" max="3582" width="15.7109375" style="48" customWidth="1"/>
    <col min="3583" max="3583" width="16.7109375" style="48" customWidth="1"/>
    <col min="3584" max="3584" width="13.140625" style="48" customWidth="1"/>
    <col min="3585" max="3593" width="0" style="48" hidden="1" customWidth="1"/>
    <col min="3594" max="3833" width="9.140625" style="48"/>
    <col min="3834" max="3834" width="5.85546875" style="48" customWidth="1"/>
    <col min="3835" max="3835" width="31.140625" style="48" customWidth="1"/>
    <col min="3836" max="3838" width="15.7109375" style="48" customWidth="1"/>
    <col min="3839" max="3839" width="16.7109375" style="48" customWidth="1"/>
    <col min="3840" max="3840" width="13.140625" style="48" customWidth="1"/>
    <col min="3841" max="3849" width="0" style="48" hidden="1" customWidth="1"/>
    <col min="3850" max="4089" width="9.140625" style="48"/>
    <col min="4090" max="4090" width="5.85546875" style="48" customWidth="1"/>
    <col min="4091" max="4091" width="31.140625" style="48" customWidth="1"/>
    <col min="4092" max="4094" width="15.7109375" style="48" customWidth="1"/>
    <col min="4095" max="4095" width="16.7109375" style="48" customWidth="1"/>
    <col min="4096" max="4096" width="13.140625" style="48" customWidth="1"/>
    <col min="4097" max="4105" width="0" style="48" hidden="1" customWidth="1"/>
    <col min="4106" max="4345" width="9.140625" style="48"/>
    <col min="4346" max="4346" width="5.85546875" style="48" customWidth="1"/>
    <col min="4347" max="4347" width="31.140625" style="48" customWidth="1"/>
    <col min="4348" max="4350" width="15.7109375" style="48" customWidth="1"/>
    <col min="4351" max="4351" width="16.7109375" style="48" customWidth="1"/>
    <col min="4352" max="4352" width="13.140625" style="48" customWidth="1"/>
    <col min="4353" max="4361" width="0" style="48" hidden="1" customWidth="1"/>
    <col min="4362" max="4601" width="9.140625" style="48"/>
    <col min="4602" max="4602" width="5.85546875" style="48" customWidth="1"/>
    <col min="4603" max="4603" width="31.140625" style="48" customWidth="1"/>
    <col min="4604" max="4606" width="15.7109375" style="48" customWidth="1"/>
    <col min="4607" max="4607" width="16.7109375" style="48" customWidth="1"/>
    <col min="4608" max="4608" width="13.140625" style="48" customWidth="1"/>
    <col min="4609" max="4617" width="0" style="48" hidden="1" customWidth="1"/>
    <col min="4618" max="4857" width="9.140625" style="48"/>
    <col min="4858" max="4858" width="5.85546875" style="48" customWidth="1"/>
    <col min="4859" max="4859" width="31.140625" style="48" customWidth="1"/>
    <col min="4860" max="4862" width="15.7109375" style="48" customWidth="1"/>
    <col min="4863" max="4863" width="16.7109375" style="48" customWidth="1"/>
    <col min="4864" max="4864" width="13.140625" style="48" customWidth="1"/>
    <col min="4865" max="4873" width="0" style="48" hidden="1" customWidth="1"/>
    <col min="4874" max="5113" width="9.140625" style="48"/>
    <col min="5114" max="5114" width="5.85546875" style="48" customWidth="1"/>
    <col min="5115" max="5115" width="31.140625" style="48" customWidth="1"/>
    <col min="5116" max="5118" width="15.7109375" style="48" customWidth="1"/>
    <col min="5119" max="5119" width="16.7109375" style="48" customWidth="1"/>
    <col min="5120" max="5120" width="13.140625" style="48" customWidth="1"/>
    <col min="5121" max="5129" width="0" style="48" hidden="1" customWidth="1"/>
    <col min="5130" max="5369" width="9.140625" style="48"/>
    <col min="5370" max="5370" width="5.85546875" style="48" customWidth="1"/>
    <col min="5371" max="5371" width="31.140625" style="48" customWidth="1"/>
    <col min="5372" max="5374" width="15.7109375" style="48" customWidth="1"/>
    <col min="5375" max="5375" width="16.7109375" style="48" customWidth="1"/>
    <col min="5376" max="5376" width="13.140625" style="48" customWidth="1"/>
    <col min="5377" max="5385" width="0" style="48" hidden="1" customWidth="1"/>
    <col min="5386" max="5625" width="9.140625" style="48"/>
    <col min="5626" max="5626" width="5.85546875" style="48" customWidth="1"/>
    <col min="5627" max="5627" width="31.140625" style="48" customWidth="1"/>
    <col min="5628" max="5630" width="15.7109375" style="48" customWidth="1"/>
    <col min="5631" max="5631" width="16.7109375" style="48" customWidth="1"/>
    <col min="5632" max="5632" width="13.140625" style="48" customWidth="1"/>
    <col min="5633" max="5641" width="0" style="48" hidden="1" customWidth="1"/>
    <col min="5642" max="5881" width="9.140625" style="48"/>
    <col min="5882" max="5882" width="5.85546875" style="48" customWidth="1"/>
    <col min="5883" max="5883" width="31.140625" style="48" customWidth="1"/>
    <col min="5884" max="5886" width="15.7109375" style="48" customWidth="1"/>
    <col min="5887" max="5887" width="16.7109375" style="48" customWidth="1"/>
    <col min="5888" max="5888" width="13.140625" style="48" customWidth="1"/>
    <col min="5889" max="5897" width="0" style="48" hidden="1" customWidth="1"/>
    <col min="5898" max="6137" width="9.140625" style="48"/>
    <col min="6138" max="6138" width="5.85546875" style="48" customWidth="1"/>
    <col min="6139" max="6139" width="31.140625" style="48" customWidth="1"/>
    <col min="6140" max="6142" width="15.7109375" style="48" customWidth="1"/>
    <col min="6143" max="6143" width="16.7109375" style="48" customWidth="1"/>
    <col min="6144" max="6144" width="13.140625" style="48" customWidth="1"/>
    <col min="6145" max="6153" width="0" style="48" hidden="1" customWidth="1"/>
    <col min="6154" max="6393" width="9.140625" style="48"/>
    <col min="6394" max="6394" width="5.85546875" style="48" customWidth="1"/>
    <col min="6395" max="6395" width="31.140625" style="48" customWidth="1"/>
    <col min="6396" max="6398" width="15.7109375" style="48" customWidth="1"/>
    <col min="6399" max="6399" width="16.7109375" style="48" customWidth="1"/>
    <col min="6400" max="6400" width="13.140625" style="48" customWidth="1"/>
    <col min="6401" max="6409" width="0" style="48" hidden="1" customWidth="1"/>
    <col min="6410" max="6649" width="9.140625" style="48"/>
    <col min="6650" max="6650" width="5.85546875" style="48" customWidth="1"/>
    <col min="6651" max="6651" width="31.140625" style="48" customWidth="1"/>
    <col min="6652" max="6654" width="15.7109375" style="48" customWidth="1"/>
    <col min="6655" max="6655" width="16.7109375" style="48" customWidth="1"/>
    <col min="6656" max="6656" width="13.140625" style="48" customWidth="1"/>
    <col min="6657" max="6665" width="0" style="48" hidden="1" customWidth="1"/>
    <col min="6666" max="6905" width="9.140625" style="48"/>
    <col min="6906" max="6906" width="5.85546875" style="48" customWidth="1"/>
    <col min="6907" max="6907" width="31.140625" style="48" customWidth="1"/>
    <col min="6908" max="6910" width="15.7109375" style="48" customWidth="1"/>
    <col min="6911" max="6911" width="16.7109375" style="48" customWidth="1"/>
    <col min="6912" max="6912" width="13.140625" style="48" customWidth="1"/>
    <col min="6913" max="6921" width="0" style="48" hidden="1" customWidth="1"/>
    <col min="6922" max="7161" width="9.140625" style="48"/>
    <col min="7162" max="7162" width="5.85546875" style="48" customWidth="1"/>
    <col min="7163" max="7163" width="31.140625" style="48" customWidth="1"/>
    <col min="7164" max="7166" width="15.7109375" style="48" customWidth="1"/>
    <col min="7167" max="7167" width="16.7109375" style="48" customWidth="1"/>
    <col min="7168" max="7168" width="13.140625" style="48" customWidth="1"/>
    <col min="7169" max="7177" width="0" style="48" hidden="1" customWidth="1"/>
    <col min="7178" max="7417" width="9.140625" style="48"/>
    <col min="7418" max="7418" width="5.85546875" style="48" customWidth="1"/>
    <col min="7419" max="7419" width="31.140625" style="48" customWidth="1"/>
    <col min="7420" max="7422" width="15.7109375" style="48" customWidth="1"/>
    <col min="7423" max="7423" width="16.7109375" style="48" customWidth="1"/>
    <col min="7424" max="7424" width="13.140625" style="48" customWidth="1"/>
    <col min="7425" max="7433" width="0" style="48" hidden="1" customWidth="1"/>
    <col min="7434" max="7673" width="9.140625" style="48"/>
    <col min="7674" max="7674" width="5.85546875" style="48" customWidth="1"/>
    <col min="7675" max="7675" width="31.140625" style="48" customWidth="1"/>
    <col min="7676" max="7678" width="15.7109375" style="48" customWidth="1"/>
    <col min="7679" max="7679" width="16.7109375" style="48" customWidth="1"/>
    <col min="7680" max="7680" width="13.140625" style="48" customWidth="1"/>
    <col min="7681" max="7689" width="0" style="48" hidden="1" customWidth="1"/>
    <col min="7690" max="7929" width="9.140625" style="48"/>
    <col min="7930" max="7930" width="5.85546875" style="48" customWidth="1"/>
    <col min="7931" max="7931" width="31.140625" style="48" customWidth="1"/>
    <col min="7932" max="7934" width="15.7109375" style="48" customWidth="1"/>
    <col min="7935" max="7935" width="16.7109375" style="48" customWidth="1"/>
    <col min="7936" max="7936" width="13.140625" style="48" customWidth="1"/>
    <col min="7937" max="7945" width="0" style="48" hidden="1" customWidth="1"/>
    <col min="7946" max="8185" width="9.140625" style="48"/>
    <col min="8186" max="8186" width="5.85546875" style="48" customWidth="1"/>
    <col min="8187" max="8187" width="31.140625" style="48" customWidth="1"/>
    <col min="8188" max="8190" width="15.7109375" style="48" customWidth="1"/>
    <col min="8191" max="8191" width="16.7109375" style="48" customWidth="1"/>
    <col min="8192" max="8192" width="13.140625" style="48" customWidth="1"/>
    <col min="8193" max="8201" width="0" style="48" hidden="1" customWidth="1"/>
    <col min="8202" max="8441" width="9.140625" style="48"/>
    <col min="8442" max="8442" width="5.85546875" style="48" customWidth="1"/>
    <col min="8443" max="8443" width="31.140625" style="48" customWidth="1"/>
    <col min="8444" max="8446" width="15.7109375" style="48" customWidth="1"/>
    <col min="8447" max="8447" width="16.7109375" style="48" customWidth="1"/>
    <col min="8448" max="8448" width="13.140625" style="48" customWidth="1"/>
    <col min="8449" max="8457" width="0" style="48" hidden="1" customWidth="1"/>
    <col min="8458" max="8697" width="9.140625" style="48"/>
    <col min="8698" max="8698" width="5.85546875" style="48" customWidth="1"/>
    <col min="8699" max="8699" width="31.140625" style="48" customWidth="1"/>
    <col min="8700" max="8702" width="15.7109375" style="48" customWidth="1"/>
    <col min="8703" max="8703" width="16.7109375" style="48" customWidth="1"/>
    <col min="8704" max="8704" width="13.140625" style="48" customWidth="1"/>
    <col min="8705" max="8713" width="0" style="48" hidden="1" customWidth="1"/>
    <col min="8714" max="8953" width="9.140625" style="48"/>
    <col min="8954" max="8954" width="5.85546875" style="48" customWidth="1"/>
    <col min="8955" max="8955" width="31.140625" style="48" customWidth="1"/>
    <col min="8956" max="8958" width="15.7109375" style="48" customWidth="1"/>
    <col min="8959" max="8959" width="16.7109375" style="48" customWidth="1"/>
    <col min="8960" max="8960" width="13.140625" style="48" customWidth="1"/>
    <col min="8961" max="8969" width="0" style="48" hidden="1" customWidth="1"/>
    <col min="8970" max="9209" width="9.140625" style="48"/>
    <col min="9210" max="9210" width="5.85546875" style="48" customWidth="1"/>
    <col min="9211" max="9211" width="31.140625" style="48" customWidth="1"/>
    <col min="9212" max="9214" width="15.7109375" style="48" customWidth="1"/>
    <col min="9215" max="9215" width="16.7109375" style="48" customWidth="1"/>
    <col min="9216" max="9216" width="13.140625" style="48" customWidth="1"/>
    <col min="9217" max="9225" width="0" style="48" hidden="1" customWidth="1"/>
    <col min="9226" max="9465" width="9.140625" style="48"/>
    <col min="9466" max="9466" width="5.85546875" style="48" customWidth="1"/>
    <col min="9467" max="9467" width="31.140625" style="48" customWidth="1"/>
    <col min="9468" max="9470" width="15.7109375" style="48" customWidth="1"/>
    <col min="9471" max="9471" width="16.7109375" style="48" customWidth="1"/>
    <col min="9472" max="9472" width="13.140625" style="48" customWidth="1"/>
    <col min="9473" max="9481" width="0" style="48" hidden="1" customWidth="1"/>
    <col min="9482" max="9721" width="9.140625" style="48"/>
    <col min="9722" max="9722" width="5.85546875" style="48" customWidth="1"/>
    <col min="9723" max="9723" width="31.140625" style="48" customWidth="1"/>
    <col min="9724" max="9726" width="15.7109375" style="48" customWidth="1"/>
    <col min="9727" max="9727" width="16.7109375" style="48" customWidth="1"/>
    <col min="9728" max="9728" width="13.140625" style="48" customWidth="1"/>
    <col min="9729" max="9737" width="0" style="48" hidden="1" customWidth="1"/>
    <col min="9738" max="9977" width="9.140625" style="48"/>
    <col min="9978" max="9978" width="5.85546875" style="48" customWidth="1"/>
    <col min="9979" max="9979" width="31.140625" style="48" customWidth="1"/>
    <col min="9980" max="9982" width="15.7109375" style="48" customWidth="1"/>
    <col min="9983" max="9983" width="16.7109375" style="48" customWidth="1"/>
    <col min="9984" max="9984" width="13.140625" style="48" customWidth="1"/>
    <col min="9985" max="9993" width="0" style="48" hidden="1" customWidth="1"/>
    <col min="9994" max="10233" width="9.140625" style="48"/>
    <col min="10234" max="10234" width="5.85546875" style="48" customWidth="1"/>
    <col min="10235" max="10235" width="31.140625" style="48" customWidth="1"/>
    <col min="10236" max="10238" width="15.7109375" style="48" customWidth="1"/>
    <col min="10239" max="10239" width="16.7109375" style="48" customWidth="1"/>
    <col min="10240" max="10240" width="13.140625" style="48" customWidth="1"/>
    <col min="10241" max="10249" width="0" style="48" hidden="1" customWidth="1"/>
    <col min="10250" max="10489" width="9.140625" style="48"/>
    <col min="10490" max="10490" width="5.85546875" style="48" customWidth="1"/>
    <col min="10491" max="10491" width="31.140625" style="48" customWidth="1"/>
    <col min="10492" max="10494" width="15.7109375" style="48" customWidth="1"/>
    <col min="10495" max="10495" width="16.7109375" style="48" customWidth="1"/>
    <col min="10496" max="10496" width="13.140625" style="48" customWidth="1"/>
    <col min="10497" max="10505" width="0" style="48" hidden="1" customWidth="1"/>
    <col min="10506" max="10745" width="9.140625" style="48"/>
    <col min="10746" max="10746" width="5.85546875" style="48" customWidth="1"/>
    <col min="10747" max="10747" width="31.140625" style="48" customWidth="1"/>
    <col min="10748" max="10750" width="15.7109375" style="48" customWidth="1"/>
    <col min="10751" max="10751" width="16.7109375" style="48" customWidth="1"/>
    <col min="10752" max="10752" width="13.140625" style="48" customWidth="1"/>
    <col min="10753" max="10761" width="0" style="48" hidden="1" customWidth="1"/>
    <col min="10762" max="11001" width="9.140625" style="48"/>
    <col min="11002" max="11002" width="5.85546875" style="48" customWidth="1"/>
    <col min="11003" max="11003" width="31.140625" style="48" customWidth="1"/>
    <col min="11004" max="11006" width="15.7109375" style="48" customWidth="1"/>
    <col min="11007" max="11007" width="16.7109375" style="48" customWidth="1"/>
    <col min="11008" max="11008" width="13.140625" style="48" customWidth="1"/>
    <col min="11009" max="11017" width="0" style="48" hidden="1" customWidth="1"/>
    <col min="11018" max="11257" width="9.140625" style="48"/>
    <col min="11258" max="11258" width="5.85546875" style="48" customWidth="1"/>
    <col min="11259" max="11259" width="31.140625" style="48" customWidth="1"/>
    <col min="11260" max="11262" width="15.7109375" style="48" customWidth="1"/>
    <col min="11263" max="11263" width="16.7109375" style="48" customWidth="1"/>
    <col min="11264" max="11264" width="13.140625" style="48" customWidth="1"/>
    <col min="11265" max="11273" width="0" style="48" hidden="1" customWidth="1"/>
    <col min="11274" max="11513" width="9.140625" style="48"/>
    <col min="11514" max="11514" width="5.85546875" style="48" customWidth="1"/>
    <col min="11515" max="11515" width="31.140625" style="48" customWidth="1"/>
    <col min="11516" max="11518" width="15.7109375" style="48" customWidth="1"/>
    <col min="11519" max="11519" width="16.7109375" style="48" customWidth="1"/>
    <col min="11520" max="11520" width="13.140625" style="48" customWidth="1"/>
    <col min="11521" max="11529" width="0" style="48" hidden="1" customWidth="1"/>
    <col min="11530" max="11769" width="9.140625" style="48"/>
    <col min="11770" max="11770" width="5.85546875" style="48" customWidth="1"/>
    <col min="11771" max="11771" width="31.140625" style="48" customWidth="1"/>
    <col min="11772" max="11774" width="15.7109375" style="48" customWidth="1"/>
    <col min="11775" max="11775" width="16.7109375" style="48" customWidth="1"/>
    <col min="11776" max="11776" width="13.140625" style="48" customWidth="1"/>
    <col min="11777" max="11785" width="0" style="48" hidden="1" customWidth="1"/>
    <col min="11786" max="12025" width="9.140625" style="48"/>
    <col min="12026" max="12026" width="5.85546875" style="48" customWidth="1"/>
    <col min="12027" max="12027" width="31.140625" style="48" customWidth="1"/>
    <col min="12028" max="12030" width="15.7109375" style="48" customWidth="1"/>
    <col min="12031" max="12031" width="16.7109375" style="48" customWidth="1"/>
    <col min="12032" max="12032" width="13.140625" style="48" customWidth="1"/>
    <col min="12033" max="12041" width="0" style="48" hidden="1" customWidth="1"/>
    <col min="12042" max="12281" width="9.140625" style="48"/>
    <col min="12282" max="12282" width="5.85546875" style="48" customWidth="1"/>
    <col min="12283" max="12283" width="31.140625" style="48" customWidth="1"/>
    <col min="12284" max="12286" width="15.7109375" style="48" customWidth="1"/>
    <col min="12287" max="12287" width="16.7109375" style="48" customWidth="1"/>
    <col min="12288" max="12288" width="13.140625" style="48" customWidth="1"/>
    <col min="12289" max="12297" width="0" style="48" hidden="1" customWidth="1"/>
    <col min="12298" max="12537" width="9.140625" style="48"/>
    <col min="12538" max="12538" width="5.85546875" style="48" customWidth="1"/>
    <col min="12539" max="12539" width="31.140625" style="48" customWidth="1"/>
    <col min="12540" max="12542" width="15.7109375" style="48" customWidth="1"/>
    <col min="12543" max="12543" width="16.7109375" style="48" customWidth="1"/>
    <col min="12544" max="12544" width="13.140625" style="48" customWidth="1"/>
    <col min="12545" max="12553" width="0" style="48" hidden="1" customWidth="1"/>
    <col min="12554" max="12793" width="9.140625" style="48"/>
    <col min="12794" max="12794" width="5.85546875" style="48" customWidth="1"/>
    <col min="12795" max="12795" width="31.140625" style="48" customWidth="1"/>
    <col min="12796" max="12798" width="15.7109375" style="48" customWidth="1"/>
    <col min="12799" max="12799" width="16.7109375" style="48" customWidth="1"/>
    <col min="12800" max="12800" width="13.140625" style="48" customWidth="1"/>
    <col min="12801" max="12809" width="0" style="48" hidden="1" customWidth="1"/>
    <col min="12810" max="13049" width="9.140625" style="48"/>
    <col min="13050" max="13050" width="5.85546875" style="48" customWidth="1"/>
    <col min="13051" max="13051" width="31.140625" style="48" customWidth="1"/>
    <col min="13052" max="13054" width="15.7109375" style="48" customWidth="1"/>
    <col min="13055" max="13055" width="16.7109375" style="48" customWidth="1"/>
    <col min="13056" max="13056" width="13.140625" style="48" customWidth="1"/>
    <col min="13057" max="13065" width="0" style="48" hidden="1" customWidth="1"/>
    <col min="13066" max="13305" width="9.140625" style="48"/>
    <col min="13306" max="13306" width="5.85546875" style="48" customWidth="1"/>
    <col min="13307" max="13307" width="31.140625" style="48" customWidth="1"/>
    <col min="13308" max="13310" width="15.7109375" style="48" customWidth="1"/>
    <col min="13311" max="13311" width="16.7109375" style="48" customWidth="1"/>
    <col min="13312" max="13312" width="13.140625" style="48" customWidth="1"/>
    <col min="13313" max="13321" width="0" style="48" hidden="1" customWidth="1"/>
    <col min="13322" max="13561" width="9.140625" style="48"/>
    <col min="13562" max="13562" width="5.85546875" style="48" customWidth="1"/>
    <col min="13563" max="13563" width="31.140625" style="48" customWidth="1"/>
    <col min="13564" max="13566" width="15.7109375" style="48" customWidth="1"/>
    <col min="13567" max="13567" width="16.7109375" style="48" customWidth="1"/>
    <col min="13568" max="13568" width="13.140625" style="48" customWidth="1"/>
    <col min="13569" max="13577" width="0" style="48" hidden="1" customWidth="1"/>
    <col min="13578" max="13817" width="9.140625" style="48"/>
    <col min="13818" max="13818" width="5.85546875" style="48" customWidth="1"/>
    <col min="13819" max="13819" width="31.140625" style="48" customWidth="1"/>
    <col min="13820" max="13822" width="15.7109375" style="48" customWidth="1"/>
    <col min="13823" max="13823" width="16.7109375" style="48" customWidth="1"/>
    <col min="13824" max="13824" width="13.140625" style="48" customWidth="1"/>
    <col min="13825" max="13833" width="0" style="48" hidden="1" customWidth="1"/>
    <col min="13834" max="14073" width="9.140625" style="48"/>
    <col min="14074" max="14074" width="5.85546875" style="48" customWidth="1"/>
    <col min="14075" max="14075" width="31.140625" style="48" customWidth="1"/>
    <col min="14076" max="14078" width="15.7109375" style="48" customWidth="1"/>
    <col min="14079" max="14079" width="16.7109375" style="48" customWidth="1"/>
    <col min="14080" max="14080" width="13.140625" style="48" customWidth="1"/>
    <col min="14081" max="14089" width="0" style="48" hidden="1" customWidth="1"/>
    <col min="14090" max="14329" width="9.140625" style="48"/>
    <col min="14330" max="14330" width="5.85546875" style="48" customWidth="1"/>
    <col min="14331" max="14331" width="31.140625" style="48" customWidth="1"/>
    <col min="14332" max="14334" width="15.7109375" style="48" customWidth="1"/>
    <col min="14335" max="14335" width="16.7109375" style="48" customWidth="1"/>
    <col min="14336" max="14336" width="13.140625" style="48" customWidth="1"/>
    <col min="14337" max="14345" width="0" style="48" hidden="1" customWidth="1"/>
    <col min="14346" max="14585" width="9.140625" style="48"/>
    <col min="14586" max="14586" width="5.85546875" style="48" customWidth="1"/>
    <col min="14587" max="14587" width="31.140625" style="48" customWidth="1"/>
    <col min="14588" max="14590" width="15.7109375" style="48" customWidth="1"/>
    <col min="14591" max="14591" width="16.7109375" style="48" customWidth="1"/>
    <col min="14592" max="14592" width="13.140625" style="48" customWidth="1"/>
    <col min="14593" max="14601" width="0" style="48" hidden="1" customWidth="1"/>
    <col min="14602" max="14841" width="9.140625" style="48"/>
    <col min="14842" max="14842" width="5.85546875" style="48" customWidth="1"/>
    <col min="14843" max="14843" width="31.140625" style="48" customWidth="1"/>
    <col min="14844" max="14846" width="15.7109375" style="48" customWidth="1"/>
    <col min="14847" max="14847" width="16.7109375" style="48" customWidth="1"/>
    <col min="14848" max="14848" width="13.140625" style="48" customWidth="1"/>
    <col min="14849" max="14857" width="0" style="48" hidden="1" customWidth="1"/>
    <col min="14858" max="15097" width="9.140625" style="48"/>
    <col min="15098" max="15098" width="5.85546875" style="48" customWidth="1"/>
    <col min="15099" max="15099" width="31.140625" style="48" customWidth="1"/>
    <col min="15100" max="15102" width="15.7109375" style="48" customWidth="1"/>
    <col min="15103" max="15103" width="16.7109375" style="48" customWidth="1"/>
    <col min="15104" max="15104" width="13.140625" style="48" customWidth="1"/>
    <col min="15105" max="15113" width="0" style="48" hidden="1" customWidth="1"/>
    <col min="15114" max="15353" width="9.140625" style="48"/>
    <col min="15354" max="15354" width="5.85546875" style="48" customWidth="1"/>
    <col min="15355" max="15355" width="31.140625" style="48" customWidth="1"/>
    <col min="15356" max="15358" width="15.7109375" style="48" customWidth="1"/>
    <col min="15359" max="15359" width="16.7109375" style="48" customWidth="1"/>
    <col min="15360" max="15360" width="13.140625" style="48" customWidth="1"/>
    <col min="15361" max="15369" width="0" style="48" hidden="1" customWidth="1"/>
    <col min="15370" max="15609" width="9.140625" style="48"/>
    <col min="15610" max="15610" width="5.85546875" style="48" customWidth="1"/>
    <col min="15611" max="15611" width="31.140625" style="48" customWidth="1"/>
    <col min="15612" max="15614" width="15.7109375" style="48" customWidth="1"/>
    <col min="15615" max="15615" width="16.7109375" style="48" customWidth="1"/>
    <col min="15616" max="15616" width="13.140625" style="48" customWidth="1"/>
    <col min="15617" max="15625" width="0" style="48" hidden="1" customWidth="1"/>
    <col min="15626" max="15865" width="9.140625" style="48"/>
    <col min="15866" max="15866" width="5.85546875" style="48" customWidth="1"/>
    <col min="15867" max="15867" width="31.140625" style="48" customWidth="1"/>
    <col min="15868" max="15870" width="15.7109375" style="48" customWidth="1"/>
    <col min="15871" max="15871" width="16.7109375" style="48" customWidth="1"/>
    <col min="15872" max="15872" width="13.140625" style="48" customWidth="1"/>
    <col min="15873" max="15881" width="0" style="48" hidden="1" customWidth="1"/>
    <col min="15882" max="16121" width="9.140625" style="48"/>
    <col min="16122" max="16122" width="5.85546875" style="48" customWidth="1"/>
    <col min="16123" max="16123" width="31.140625" style="48" customWidth="1"/>
    <col min="16124" max="16126" width="15.7109375" style="48" customWidth="1"/>
    <col min="16127" max="16127" width="16.7109375" style="48" customWidth="1"/>
    <col min="16128" max="16128" width="13.140625" style="48" customWidth="1"/>
    <col min="16129" max="16137" width="0" style="48" hidden="1" customWidth="1"/>
    <col min="16138" max="16384" width="9.140625" style="48"/>
  </cols>
  <sheetData>
    <row r="1" spans="1:14" x14ac:dyDescent="0.25">
      <c r="E1" s="48" t="s">
        <v>67</v>
      </c>
    </row>
    <row r="2" spans="1:14" x14ac:dyDescent="0.25">
      <c r="E2" s="48" t="s">
        <v>73</v>
      </c>
    </row>
    <row r="3" spans="1:14" x14ac:dyDescent="0.25">
      <c r="E3" s="48" t="s">
        <v>74</v>
      </c>
    </row>
    <row r="4" spans="1:14" x14ac:dyDescent="0.25">
      <c r="E4" s="48" t="s">
        <v>75</v>
      </c>
    </row>
    <row r="5" spans="1:14" x14ac:dyDescent="0.25">
      <c r="E5" s="48" t="s">
        <v>76</v>
      </c>
      <c r="N5" s="49"/>
    </row>
    <row r="6" spans="1:14" x14ac:dyDescent="0.25">
      <c r="N6" s="49"/>
    </row>
    <row r="7" spans="1:14" ht="3" customHeight="1" x14ac:dyDescent="0.25">
      <c r="N7" s="49"/>
    </row>
    <row r="8" spans="1:14" hidden="1" x14ac:dyDescent="0.25">
      <c r="N8" s="49"/>
    </row>
    <row r="9" spans="1:14" x14ac:dyDescent="0.25">
      <c r="N9" s="49"/>
    </row>
    <row r="10" spans="1:14" x14ac:dyDescent="0.25">
      <c r="B10" s="50"/>
      <c r="N10" s="49"/>
    </row>
    <row r="11" spans="1:14" x14ac:dyDescent="0.25">
      <c r="C11" s="48" t="s">
        <v>77</v>
      </c>
      <c r="N11" s="49"/>
    </row>
    <row r="12" spans="1:14" x14ac:dyDescent="0.25">
      <c r="C12" s="48" t="s">
        <v>137</v>
      </c>
      <c r="N12" s="49"/>
    </row>
    <row r="13" spans="1:14" x14ac:dyDescent="0.25">
      <c r="C13" s="48" t="s">
        <v>189</v>
      </c>
      <c r="N13" s="49"/>
    </row>
    <row r="14" spans="1:14" x14ac:dyDescent="0.25">
      <c r="C14" s="48" t="s">
        <v>166</v>
      </c>
      <c r="N14" s="49"/>
    </row>
    <row r="15" spans="1:14" ht="36.75" customHeight="1" x14ac:dyDescent="0.25">
      <c r="A15" s="51" t="s">
        <v>84</v>
      </c>
      <c r="B15" s="51" t="s">
        <v>6</v>
      </c>
      <c r="C15" s="64" t="s">
        <v>138</v>
      </c>
      <c r="D15" s="64"/>
      <c r="E15" s="64"/>
      <c r="F15" s="65" t="s">
        <v>139</v>
      </c>
      <c r="N15" s="49"/>
    </row>
    <row r="16" spans="1:14" ht="78.75" x14ac:dyDescent="0.25">
      <c r="A16" s="52"/>
      <c r="B16" s="52"/>
      <c r="C16" s="53" t="s">
        <v>140</v>
      </c>
      <c r="D16" s="53" t="s">
        <v>141</v>
      </c>
      <c r="E16" s="53" t="s">
        <v>142</v>
      </c>
      <c r="F16" s="65"/>
      <c r="N16" s="49"/>
    </row>
    <row r="17" spans="1:14" x14ac:dyDescent="0.25">
      <c r="A17" s="54">
        <v>1</v>
      </c>
      <c r="B17" s="54">
        <v>2</v>
      </c>
      <c r="C17" s="54">
        <v>3</v>
      </c>
      <c r="D17" s="54">
        <v>4</v>
      </c>
      <c r="E17" s="54">
        <v>5</v>
      </c>
      <c r="F17" s="54">
        <v>6</v>
      </c>
      <c r="N17" s="49"/>
    </row>
    <row r="18" spans="1:14" ht="47.25" x14ac:dyDescent="0.25">
      <c r="A18" s="55" t="s">
        <v>7</v>
      </c>
      <c r="B18" s="53" t="s">
        <v>143</v>
      </c>
      <c r="C18" s="56">
        <v>181581.02864573302</v>
      </c>
      <c r="D18" s="55">
        <v>9</v>
      </c>
      <c r="E18" s="55">
        <v>11331.9</v>
      </c>
      <c r="F18" s="56">
        <v>20175.66984952589</v>
      </c>
      <c r="J18" s="57"/>
      <c r="N18" s="49"/>
    </row>
    <row r="19" spans="1:14" ht="63" x14ac:dyDescent="0.25">
      <c r="A19" s="55" t="s">
        <v>8</v>
      </c>
      <c r="B19" s="53" t="s">
        <v>144</v>
      </c>
      <c r="C19" s="56">
        <v>1307164.0468718144</v>
      </c>
      <c r="D19" s="55">
        <v>9</v>
      </c>
      <c r="E19" s="55">
        <v>11331.9</v>
      </c>
      <c r="F19" s="56">
        <v>145240.44965242382</v>
      </c>
      <c r="J19" s="57"/>
      <c r="N19" s="49"/>
    </row>
    <row r="20" spans="1:14" x14ac:dyDescent="0.25">
      <c r="N20" s="49"/>
    </row>
    <row r="21" spans="1:14" x14ac:dyDescent="0.25">
      <c r="C21" s="48" t="s">
        <v>77</v>
      </c>
      <c r="N21" s="49"/>
    </row>
    <row r="22" spans="1:14" x14ac:dyDescent="0.25">
      <c r="C22" s="48" t="s">
        <v>137</v>
      </c>
      <c r="N22" s="49"/>
    </row>
    <row r="23" spans="1:14" x14ac:dyDescent="0.25">
      <c r="C23" s="48" t="s">
        <v>189</v>
      </c>
      <c r="N23" s="49"/>
    </row>
    <row r="24" spans="1:14" x14ac:dyDescent="0.25">
      <c r="C24" s="48" t="s">
        <v>145</v>
      </c>
      <c r="N24" s="49"/>
    </row>
    <row r="25" spans="1:14" ht="40.5" customHeight="1" x14ac:dyDescent="0.25">
      <c r="A25" s="51" t="s">
        <v>84</v>
      </c>
      <c r="B25" s="51" t="s">
        <v>6</v>
      </c>
      <c r="C25" s="64" t="s">
        <v>138</v>
      </c>
      <c r="D25" s="64"/>
      <c r="E25" s="64"/>
      <c r="F25" s="65" t="s">
        <v>139</v>
      </c>
      <c r="N25" s="49"/>
    </row>
    <row r="26" spans="1:14" ht="78.75" x14ac:dyDescent="0.25">
      <c r="A26" s="52"/>
      <c r="B26" s="52"/>
      <c r="C26" s="53" t="s">
        <v>140</v>
      </c>
      <c r="D26" s="53" t="s">
        <v>141</v>
      </c>
      <c r="E26" s="53" t="s">
        <v>142</v>
      </c>
      <c r="F26" s="65"/>
      <c r="N26" s="49"/>
    </row>
    <row r="27" spans="1:14" x14ac:dyDescent="0.25">
      <c r="A27" s="54">
        <v>1</v>
      </c>
      <c r="B27" s="54">
        <v>2</v>
      </c>
      <c r="C27" s="54">
        <v>3</v>
      </c>
      <c r="D27" s="54">
        <v>4</v>
      </c>
      <c r="E27" s="54">
        <v>5</v>
      </c>
      <c r="F27" s="54">
        <v>6</v>
      </c>
      <c r="N27" s="49"/>
    </row>
    <row r="28" spans="1:14" ht="47.25" x14ac:dyDescent="0.25">
      <c r="A28" s="55" t="s">
        <v>7</v>
      </c>
      <c r="B28" s="53" t="s">
        <v>143</v>
      </c>
      <c r="C28" s="56">
        <v>634202.73113193794</v>
      </c>
      <c r="D28" s="55">
        <v>8</v>
      </c>
      <c r="E28" s="55">
        <v>10690</v>
      </c>
      <c r="F28" s="56">
        <v>79275.341391492242</v>
      </c>
      <c r="N28" s="49"/>
    </row>
    <row r="29" spans="1:14" ht="63" x14ac:dyDescent="0.25">
      <c r="A29" s="55" t="s">
        <v>8</v>
      </c>
      <c r="B29" s="53" t="s">
        <v>144</v>
      </c>
      <c r="C29" s="56">
        <v>1927512.9488680619</v>
      </c>
      <c r="D29" s="55">
        <v>8</v>
      </c>
      <c r="E29" s="55">
        <v>10690</v>
      </c>
      <c r="F29" s="56">
        <v>240939.11860850774</v>
      </c>
      <c r="N29" s="49"/>
    </row>
    <row r="30" spans="1:14" x14ac:dyDescent="0.25">
      <c r="N30" s="49"/>
    </row>
    <row r="31" spans="1:14" x14ac:dyDescent="0.25">
      <c r="C31" s="48" t="s">
        <v>77</v>
      </c>
      <c r="N31" s="49"/>
    </row>
    <row r="32" spans="1:14" x14ac:dyDescent="0.25">
      <c r="C32" s="48" t="s">
        <v>137</v>
      </c>
      <c r="N32" s="49"/>
    </row>
    <row r="33" spans="1:14" x14ac:dyDescent="0.25">
      <c r="C33" s="48" t="s">
        <v>189</v>
      </c>
      <c r="N33" s="49"/>
    </row>
    <row r="34" spans="1:14" x14ac:dyDescent="0.25">
      <c r="C34" s="48" t="s">
        <v>167</v>
      </c>
      <c r="N34" s="49"/>
    </row>
    <row r="35" spans="1:14" ht="35.25" customHeight="1" x14ac:dyDescent="0.25">
      <c r="A35" s="51" t="s">
        <v>84</v>
      </c>
      <c r="B35" s="51" t="s">
        <v>6</v>
      </c>
      <c r="C35" s="64" t="s">
        <v>138</v>
      </c>
      <c r="D35" s="64"/>
      <c r="E35" s="64"/>
      <c r="F35" s="65" t="s">
        <v>139</v>
      </c>
      <c r="N35" s="49"/>
    </row>
    <row r="36" spans="1:14" ht="78.75" x14ac:dyDescent="0.25">
      <c r="A36" s="52"/>
      <c r="B36" s="52"/>
      <c r="C36" s="53" t="s">
        <v>140</v>
      </c>
      <c r="D36" s="53" t="s">
        <v>141</v>
      </c>
      <c r="E36" s="53" t="s">
        <v>142</v>
      </c>
      <c r="F36" s="65"/>
      <c r="N36" s="49"/>
    </row>
    <row r="37" spans="1:14" x14ac:dyDescent="0.25">
      <c r="A37" s="54">
        <v>1</v>
      </c>
      <c r="B37" s="54">
        <v>2</v>
      </c>
      <c r="C37" s="54">
        <v>3</v>
      </c>
      <c r="D37" s="54">
        <v>4</v>
      </c>
      <c r="E37" s="54">
        <v>5</v>
      </c>
      <c r="F37" s="54">
        <v>6</v>
      </c>
      <c r="N37" s="49"/>
    </row>
    <row r="38" spans="1:14" ht="47.25" x14ac:dyDescent="0.25">
      <c r="A38" s="55" t="s">
        <v>7</v>
      </c>
      <c r="B38" s="53" t="s">
        <v>143</v>
      </c>
      <c r="C38" s="63">
        <v>903435.28280526772</v>
      </c>
      <c r="D38" s="53">
        <v>6</v>
      </c>
      <c r="E38" s="53">
        <v>12550</v>
      </c>
      <c r="F38" s="63">
        <v>150572.54713421129</v>
      </c>
      <c r="N38" s="49"/>
    </row>
    <row r="39" spans="1:14" ht="63" x14ac:dyDescent="0.25">
      <c r="A39" s="55" t="s">
        <v>8</v>
      </c>
      <c r="B39" s="53" t="s">
        <v>144</v>
      </c>
      <c r="C39" s="63">
        <v>1770400.6322655303</v>
      </c>
      <c r="D39" s="53">
        <v>6</v>
      </c>
      <c r="E39" s="53">
        <v>12550</v>
      </c>
      <c r="F39" s="63">
        <v>295066.77204425505</v>
      </c>
      <c r="N39" s="49"/>
    </row>
    <row r="40" spans="1:14" hidden="1" x14ac:dyDescent="0.25">
      <c r="N40" s="49"/>
    </row>
    <row r="41" spans="1:14" hidden="1" x14ac:dyDescent="0.25">
      <c r="N41" s="49"/>
    </row>
    <row r="42" spans="1:14" hidden="1" x14ac:dyDescent="0.25">
      <c r="N42" s="49"/>
    </row>
    <row r="43" spans="1:14" hidden="1" x14ac:dyDescent="0.25">
      <c r="B43" s="58"/>
      <c r="C43" s="58"/>
      <c r="D43" s="58"/>
      <c r="F43" s="58"/>
      <c r="N43" s="49"/>
    </row>
    <row r="44" spans="1:14" hidden="1" x14ac:dyDescent="0.25">
      <c r="B44" s="58"/>
      <c r="C44" s="58"/>
      <c r="D44" s="58"/>
      <c r="E44" s="58"/>
      <c r="N44" s="49"/>
    </row>
    <row r="45" spans="1:14" hidden="1" x14ac:dyDescent="0.25">
      <c r="B45" s="58"/>
      <c r="C45" s="58"/>
      <c r="D45" s="58"/>
      <c r="E45" s="59"/>
      <c r="N45" s="49"/>
    </row>
    <row r="46" spans="1:14" hidden="1" x14ac:dyDescent="0.25">
      <c r="B46" s="58"/>
      <c r="C46" s="58"/>
      <c r="D46" s="58"/>
      <c r="N46" s="49"/>
    </row>
    <row r="47" spans="1:14" ht="18" hidden="1" x14ac:dyDescent="0.25">
      <c r="B47" s="58"/>
      <c r="C47" s="60"/>
      <c r="D47" s="60"/>
      <c r="E47" s="60"/>
      <c r="F47" s="58"/>
      <c r="N47" s="49"/>
    </row>
    <row r="48" spans="1:14" x14ac:dyDescent="0.25">
      <c r="N48" s="49"/>
    </row>
    <row r="49" spans="1:14" ht="19.5" customHeight="1" x14ac:dyDescent="0.25">
      <c r="C49" s="48" t="s">
        <v>146</v>
      </c>
      <c r="N49" s="49"/>
    </row>
    <row r="50" spans="1:14" ht="31.5" x14ac:dyDescent="0.25">
      <c r="A50" s="55"/>
      <c r="B50" s="55"/>
      <c r="C50" s="55" t="s">
        <v>147</v>
      </c>
      <c r="D50" s="55" t="s">
        <v>148</v>
      </c>
      <c r="E50" s="55" t="s">
        <v>168</v>
      </c>
      <c r="F50" s="55" t="s">
        <v>169</v>
      </c>
      <c r="G50" s="53" t="s">
        <v>170</v>
      </c>
      <c r="N50" s="49"/>
    </row>
    <row r="51" spans="1:14" ht="94.5" x14ac:dyDescent="0.25">
      <c r="A51" s="55">
        <v>1</v>
      </c>
      <c r="B51" s="53" t="s">
        <v>149</v>
      </c>
      <c r="C51" s="61">
        <v>20175.66984952589</v>
      </c>
      <c r="D51" s="61">
        <v>79275.341391492242</v>
      </c>
      <c r="E51" s="61">
        <v>150572.54713421129</v>
      </c>
      <c r="F51" s="47" t="s">
        <v>58</v>
      </c>
      <c r="G51" s="47" t="s">
        <v>58</v>
      </c>
      <c r="N51" s="49"/>
    </row>
    <row r="52" spans="1:14" ht="75" customHeight="1" x14ac:dyDescent="0.25">
      <c r="A52" s="55">
        <v>2</v>
      </c>
      <c r="B52" s="53" t="s">
        <v>150</v>
      </c>
      <c r="C52" s="61">
        <v>145240.44965242382</v>
      </c>
      <c r="D52" s="61">
        <v>240939.11860850774</v>
      </c>
      <c r="E52" s="61">
        <v>295066.77204425505</v>
      </c>
      <c r="F52" s="47" t="s">
        <v>58</v>
      </c>
      <c r="G52" s="47" t="s">
        <v>58</v>
      </c>
      <c r="N52" s="49"/>
    </row>
    <row r="53" spans="1:14" x14ac:dyDescent="0.25">
      <c r="A53" s="55">
        <v>3</v>
      </c>
      <c r="B53" s="53" t="s">
        <v>151</v>
      </c>
      <c r="C53" s="47">
        <v>103.7</v>
      </c>
      <c r="D53" s="47">
        <v>102.9</v>
      </c>
      <c r="E53" s="47">
        <v>104.5</v>
      </c>
      <c r="F53" s="47">
        <v>103.2</v>
      </c>
      <c r="G53" s="47">
        <v>103.6</v>
      </c>
      <c r="N53" s="49"/>
    </row>
    <row r="54" spans="1:14" ht="63" x14ac:dyDescent="0.25">
      <c r="A54" s="55">
        <v>4</v>
      </c>
      <c r="B54" s="53" t="s">
        <v>152</v>
      </c>
      <c r="C54" s="47" t="s">
        <v>58</v>
      </c>
      <c r="D54" s="47" t="s">
        <v>58</v>
      </c>
      <c r="E54" s="47" t="s">
        <v>58</v>
      </c>
      <c r="F54" s="47" t="s">
        <v>58</v>
      </c>
      <c r="G54" s="61">
        <v>90917.22115646943</v>
      </c>
      <c r="N54" s="49"/>
    </row>
    <row r="55" spans="1:14" ht="63" x14ac:dyDescent="0.25">
      <c r="A55" s="55">
        <v>5</v>
      </c>
      <c r="B55" s="53" t="s">
        <v>153</v>
      </c>
      <c r="C55" s="47" t="s">
        <v>58</v>
      </c>
      <c r="D55" s="47" t="s">
        <v>58</v>
      </c>
      <c r="E55" s="47" t="s">
        <v>58</v>
      </c>
      <c r="F55" s="47" t="s">
        <v>58</v>
      </c>
      <c r="G55" s="61">
        <v>250547.1940006559</v>
      </c>
      <c r="N55" s="49"/>
    </row>
    <row r="56" spans="1:14" ht="110.25" x14ac:dyDescent="0.25">
      <c r="A56" s="55">
        <v>6</v>
      </c>
      <c r="B56" s="53" t="s">
        <v>154</v>
      </c>
      <c r="C56" s="47" t="s">
        <v>58</v>
      </c>
      <c r="D56" s="47" t="s">
        <v>58</v>
      </c>
      <c r="E56" s="47" t="s">
        <v>58</v>
      </c>
      <c r="F56" s="47" t="s">
        <v>58</v>
      </c>
      <c r="G56" s="61">
        <v>341464.41515712533</v>
      </c>
      <c r="N56" s="49"/>
    </row>
    <row r="57" spans="1:14" x14ac:dyDescent="0.25">
      <c r="N57" s="49"/>
    </row>
    <row r="58" spans="1:14" x14ac:dyDescent="0.25">
      <c r="A58" s="57"/>
      <c r="B58" s="57"/>
      <c r="C58" s="57" t="s">
        <v>155</v>
      </c>
      <c r="D58" s="57"/>
      <c r="E58" s="57"/>
      <c r="F58" s="57"/>
      <c r="G58" s="57"/>
      <c r="N58" s="49"/>
    </row>
    <row r="59" spans="1:14" ht="31.5" x14ac:dyDescent="0.25">
      <c r="A59" s="55"/>
      <c r="B59" s="55"/>
      <c r="C59" s="55" t="s">
        <v>147</v>
      </c>
      <c r="D59" s="55" t="s">
        <v>148</v>
      </c>
      <c r="E59" s="55" t="s">
        <v>168</v>
      </c>
      <c r="F59" s="55" t="s">
        <v>169</v>
      </c>
      <c r="G59" s="53" t="s">
        <v>170</v>
      </c>
      <c r="N59" s="49"/>
    </row>
    <row r="60" spans="1:14" ht="63" x14ac:dyDescent="0.25">
      <c r="A60" s="55">
        <v>1</v>
      </c>
      <c r="B60" s="53" t="s">
        <v>152</v>
      </c>
      <c r="C60" s="47"/>
      <c r="D60" s="47"/>
      <c r="E60" s="47"/>
      <c r="F60" s="47"/>
      <c r="G60" s="61">
        <v>90917.22115646943</v>
      </c>
      <c r="N60" s="49"/>
    </row>
    <row r="61" spans="1:14" ht="63" x14ac:dyDescent="0.25">
      <c r="A61" s="55">
        <v>2</v>
      </c>
      <c r="B61" s="53" t="s">
        <v>156</v>
      </c>
      <c r="C61" s="47">
        <v>3</v>
      </c>
      <c r="D61" s="47">
        <v>6</v>
      </c>
      <c r="E61" s="47">
        <v>1</v>
      </c>
      <c r="F61" s="47" t="s">
        <v>58</v>
      </c>
      <c r="G61" s="47" t="s">
        <v>58</v>
      </c>
      <c r="N61" s="49"/>
    </row>
    <row r="62" spans="1:14" ht="45.75" customHeight="1" x14ac:dyDescent="0.25">
      <c r="A62" s="55">
        <v>3</v>
      </c>
      <c r="B62" s="53" t="s">
        <v>157</v>
      </c>
      <c r="C62" s="47">
        <v>580</v>
      </c>
      <c r="D62" s="47">
        <v>1990</v>
      </c>
      <c r="E62" s="47">
        <v>150</v>
      </c>
      <c r="F62" s="47"/>
      <c r="G62" s="47"/>
      <c r="N62" s="49"/>
    </row>
    <row r="63" spans="1:14" ht="99" customHeight="1" x14ac:dyDescent="0.25">
      <c r="A63" s="55">
        <v>4</v>
      </c>
      <c r="B63" s="53" t="s">
        <v>190</v>
      </c>
      <c r="C63" s="47" t="s">
        <v>58</v>
      </c>
      <c r="D63" s="47" t="s">
        <v>58</v>
      </c>
      <c r="E63" s="47" t="s">
        <v>58</v>
      </c>
      <c r="F63" s="47" t="s">
        <v>58</v>
      </c>
      <c r="G63" s="61">
        <v>334.25448954584351</v>
      </c>
      <c r="N63" s="49"/>
    </row>
    <row r="64" spans="1:14" ht="63" x14ac:dyDescent="0.25">
      <c r="A64" s="55">
        <v>5</v>
      </c>
      <c r="B64" s="53" t="s">
        <v>158</v>
      </c>
      <c r="C64" s="55"/>
      <c r="D64" s="55"/>
      <c r="E64" s="55"/>
      <c r="F64" s="47" t="s">
        <v>58</v>
      </c>
      <c r="G64" s="61">
        <v>250547.1940006559</v>
      </c>
      <c r="N64" s="49"/>
    </row>
    <row r="65" spans="1:14" ht="28.5" customHeight="1" x14ac:dyDescent="0.25">
      <c r="A65" s="62">
        <v>6</v>
      </c>
      <c r="B65" s="53" t="s">
        <v>159</v>
      </c>
      <c r="C65" s="47">
        <v>3</v>
      </c>
      <c r="D65" s="47">
        <v>3</v>
      </c>
      <c r="E65" s="47">
        <v>1</v>
      </c>
      <c r="F65" s="47" t="s">
        <v>58</v>
      </c>
      <c r="G65" s="47" t="s">
        <v>58</v>
      </c>
      <c r="N65" s="49"/>
    </row>
    <row r="66" spans="1:14" ht="47.25" x14ac:dyDescent="0.25">
      <c r="A66" s="55">
        <v>7</v>
      </c>
      <c r="B66" s="53" t="s">
        <v>160</v>
      </c>
      <c r="C66" s="47">
        <v>580</v>
      </c>
      <c r="D66" s="47">
        <v>1035</v>
      </c>
      <c r="E66" s="47">
        <v>150</v>
      </c>
      <c r="F66" s="47" t="s">
        <v>58</v>
      </c>
      <c r="G66" s="47" t="s">
        <v>58</v>
      </c>
      <c r="N66" s="49"/>
    </row>
    <row r="67" spans="1:14" ht="99" x14ac:dyDescent="0.25">
      <c r="A67" s="55">
        <v>8</v>
      </c>
      <c r="B67" s="53" t="s">
        <v>191</v>
      </c>
      <c r="C67" s="47" t="s">
        <v>58</v>
      </c>
      <c r="D67" s="47" t="s">
        <v>58</v>
      </c>
      <c r="E67" s="47" t="s">
        <v>58</v>
      </c>
      <c r="F67" s="47" t="s">
        <v>58</v>
      </c>
      <c r="G67" s="61">
        <v>993.67159093744556</v>
      </c>
      <c r="N67" s="49"/>
    </row>
    <row r="68" spans="1:14" ht="129" x14ac:dyDescent="0.25">
      <c r="A68" s="55">
        <v>9</v>
      </c>
      <c r="B68" s="53" t="s">
        <v>192</v>
      </c>
      <c r="C68" s="47" t="s">
        <v>58</v>
      </c>
      <c r="D68" s="47" t="s">
        <v>58</v>
      </c>
      <c r="E68" s="47" t="s">
        <v>58</v>
      </c>
      <c r="F68" s="47" t="s">
        <v>58</v>
      </c>
      <c r="G68" s="61">
        <v>1327.9260804832891</v>
      </c>
      <c r="N68" s="49"/>
    </row>
    <row r="69" spans="1:14" x14ac:dyDescent="0.25">
      <c r="N69" s="49"/>
    </row>
    <row r="70" spans="1:14" x14ac:dyDescent="0.25">
      <c r="N70" s="49"/>
    </row>
    <row r="71" spans="1:14" x14ac:dyDescent="0.25">
      <c r="N71" s="49"/>
    </row>
    <row r="72" spans="1:14" x14ac:dyDescent="0.25">
      <c r="N72" s="49"/>
    </row>
    <row r="73" spans="1:14" x14ac:dyDescent="0.25">
      <c r="N73" s="49"/>
    </row>
    <row r="74" spans="1:14" x14ac:dyDescent="0.25">
      <c r="N74" s="49"/>
    </row>
    <row r="75" spans="1:14" x14ac:dyDescent="0.25">
      <c r="N75" s="49"/>
    </row>
    <row r="76" spans="1:14" x14ac:dyDescent="0.25">
      <c r="N76" s="49"/>
    </row>
    <row r="77" spans="1:14" x14ac:dyDescent="0.25">
      <c r="N77" s="49"/>
    </row>
    <row r="78" spans="1:14" x14ac:dyDescent="0.25">
      <c r="N78" s="49"/>
    </row>
    <row r="79" spans="1:14" x14ac:dyDescent="0.25">
      <c r="N79" s="49"/>
    </row>
    <row r="80" spans="1:14" x14ac:dyDescent="0.25">
      <c r="N80" s="49"/>
    </row>
    <row r="81" spans="14:14" x14ac:dyDescent="0.25">
      <c r="N81" s="49"/>
    </row>
    <row r="82" spans="14:14" x14ac:dyDescent="0.25">
      <c r="N82" s="49"/>
    </row>
    <row r="83" spans="14:14" x14ac:dyDescent="0.25">
      <c r="N83" s="49"/>
    </row>
    <row r="84" spans="14:14" x14ac:dyDescent="0.25">
      <c r="N84" s="49"/>
    </row>
    <row r="85" spans="14:14" x14ac:dyDescent="0.25">
      <c r="N85" s="49"/>
    </row>
    <row r="86" spans="14:14" x14ac:dyDescent="0.25">
      <c r="N86" s="49"/>
    </row>
    <row r="87" spans="14:14" x14ac:dyDescent="0.25">
      <c r="N87" s="49"/>
    </row>
    <row r="88" spans="14:14" x14ac:dyDescent="0.25">
      <c r="N88" s="49"/>
    </row>
    <row r="89" spans="14:14" x14ac:dyDescent="0.25">
      <c r="N89" s="49"/>
    </row>
    <row r="90" spans="14:14" x14ac:dyDescent="0.25">
      <c r="N90" s="49"/>
    </row>
    <row r="91" spans="14:14" x14ac:dyDescent="0.25">
      <c r="N91" s="49"/>
    </row>
    <row r="92" spans="14:14" x14ac:dyDescent="0.25">
      <c r="N92" s="49"/>
    </row>
    <row r="93" spans="14:14" x14ac:dyDescent="0.25">
      <c r="N93" s="49"/>
    </row>
    <row r="94" spans="14:14" x14ac:dyDescent="0.25">
      <c r="N94" s="49"/>
    </row>
    <row r="95" spans="14:14" x14ac:dyDescent="0.25">
      <c r="N95" s="49"/>
    </row>
    <row r="96" spans="14:14" x14ac:dyDescent="0.25">
      <c r="N96" s="49"/>
    </row>
    <row r="97" spans="14:14" x14ac:dyDescent="0.25">
      <c r="N97" s="49"/>
    </row>
    <row r="98" spans="14:14" x14ac:dyDescent="0.25">
      <c r="N98" s="49"/>
    </row>
    <row r="99" spans="14:14" x14ac:dyDescent="0.25">
      <c r="N99" s="49"/>
    </row>
    <row r="100" spans="14:14" x14ac:dyDescent="0.25">
      <c r="N100" s="49"/>
    </row>
  </sheetData>
  <mergeCells count="6">
    <mergeCell ref="C35:E35"/>
    <mergeCell ref="F35:F36"/>
    <mergeCell ref="C15:E15"/>
    <mergeCell ref="F15:F16"/>
    <mergeCell ref="C25:E25"/>
    <mergeCell ref="F25:F26"/>
  </mergeCells>
  <pageMargins left="0.7" right="0.7" top="0.75" bottom="0.75" header="0.3" footer="0.3"/>
  <pageSetup paperSize="9" scale="7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R22"/>
  <sheetViews>
    <sheetView view="pageLayout" zoomScaleNormal="100" workbookViewId="0">
      <selection activeCell="F19" sqref="F19"/>
    </sheetView>
  </sheetViews>
  <sheetFormatPr defaultRowHeight="15" x14ac:dyDescent="0.25"/>
  <sheetData>
    <row r="2" spans="1:1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75" x14ac:dyDescent="0.25">
      <c r="A3" s="1" t="s">
        <v>161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x14ac:dyDescent="0.25">
      <c r="A4" s="1" t="s">
        <v>162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x14ac:dyDescent="0.25">
      <c r="A5" s="1" t="s">
        <v>163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.75" x14ac:dyDescent="0.25">
      <c r="A6" s="1" t="s">
        <v>164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.75" x14ac:dyDescent="0.25">
      <c r="A12" s="1" t="s">
        <v>171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.75" x14ac:dyDescent="0.25">
      <c r="A13" s="1" t="s">
        <v>172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.75" x14ac:dyDescent="0.25">
      <c r="A14" s="1" t="s">
        <v>173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75" x14ac:dyDescent="0.25">
      <c r="A15" s="1" t="s">
        <v>174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</sheetData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5"/>
  <sheetViews>
    <sheetView zoomScaleNormal="100" workbookViewId="0">
      <selection activeCell="D15" sqref="D15"/>
    </sheetView>
  </sheetViews>
  <sheetFormatPr defaultRowHeight="15" x14ac:dyDescent="0.25"/>
  <cols>
    <col min="1" max="1" width="9.140625" style="3"/>
    <col min="2" max="2" width="34" style="3" customWidth="1"/>
    <col min="3" max="3" width="18.7109375" style="3" customWidth="1"/>
    <col min="4" max="4" width="18.85546875" style="3" customWidth="1"/>
    <col min="5" max="6" width="13.42578125" style="3" customWidth="1"/>
    <col min="7" max="16384" width="9.140625" style="3"/>
  </cols>
  <sheetData>
    <row r="1" spans="1:4" x14ac:dyDescent="0.25">
      <c r="D1" s="2" t="s">
        <v>67</v>
      </c>
    </row>
    <row r="2" spans="1:4" x14ac:dyDescent="0.25">
      <c r="D2" s="2" t="s">
        <v>0</v>
      </c>
    </row>
    <row r="3" spans="1:4" x14ac:dyDescent="0.25">
      <c r="D3" s="2" t="s">
        <v>1</v>
      </c>
    </row>
    <row r="4" spans="1:4" x14ac:dyDescent="0.25">
      <c r="D4" s="2" t="s">
        <v>2</v>
      </c>
    </row>
    <row r="5" spans="1:4" x14ac:dyDescent="0.25">
      <c r="A5" s="2"/>
    </row>
    <row r="6" spans="1:4" x14ac:dyDescent="0.25">
      <c r="A6" s="2"/>
    </row>
    <row r="7" spans="1:4" x14ac:dyDescent="0.25">
      <c r="A7" s="4"/>
    </row>
    <row r="8" spans="1:4" x14ac:dyDescent="0.25">
      <c r="A8" s="67" t="s">
        <v>68</v>
      </c>
      <c r="B8" s="67"/>
      <c r="C8" s="67"/>
      <c r="D8" s="67"/>
    </row>
    <row r="9" spans="1:4" x14ac:dyDescent="0.25">
      <c r="A9" s="67" t="s">
        <v>14</v>
      </c>
      <c r="B9" s="67"/>
      <c r="C9" s="67"/>
      <c r="D9" s="67"/>
    </row>
    <row r="10" spans="1:4" x14ac:dyDescent="0.25">
      <c r="A10" s="67" t="s">
        <v>15</v>
      </c>
      <c r="B10" s="67"/>
      <c r="C10" s="67"/>
      <c r="D10" s="67"/>
    </row>
    <row r="11" spans="1:4" x14ac:dyDescent="0.25">
      <c r="A11" s="4"/>
    </row>
    <row r="12" spans="1:4" ht="90" x14ac:dyDescent="0.25">
      <c r="A12" s="66" t="s">
        <v>6</v>
      </c>
      <c r="B12" s="66"/>
      <c r="C12" s="10" t="s">
        <v>16</v>
      </c>
      <c r="D12" s="10" t="s">
        <v>17</v>
      </c>
    </row>
    <row r="13" spans="1:4" ht="60" customHeight="1" x14ac:dyDescent="0.25">
      <c r="A13" s="10" t="s">
        <v>7</v>
      </c>
      <c r="B13" s="11" t="s">
        <v>18</v>
      </c>
      <c r="C13" s="10" t="s">
        <v>58</v>
      </c>
      <c r="D13" s="10" t="s">
        <v>58</v>
      </c>
    </row>
    <row r="14" spans="1:4" ht="75" x14ac:dyDescent="0.25">
      <c r="A14" s="10" t="s">
        <v>8</v>
      </c>
      <c r="B14" s="11" t="s">
        <v>19</v>
      </c>
      <c r="C14" s="10" t="s">
        <v>58</v>
      </c>
      <c r="D14" s="10" t="s">
        <v>58</v>
      </c>
    </row>
    <row r="15" spans="1:4" ht="63" customHeight="1" x14ac:dyDescent="0.25">
      <c r="A15" s="10" t="s">
        <v>9</v>
      </c>
      <c r="B15" s="11" t="s">
        <v>20</v>
      </c>
      <c r="C15" s="10" t="s">
        <v>58</v>
      </c>
      <c r="D15" s="10" t="s">
        <v>58</v>
      </c>
    </row>
  </sheetData>
  <mergeCells count="4">
    <mergeCell ref="A12:B12"/>
    <mergeCell ref="A8:D8"/>
    <mergeCell ref="A9:D9"/>
    <mergeCell ref="A10:D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1"/>
  <sheetViews>
    <sheetView topLeftCell="A7" zoomScaleNormal="100" workbookViewId="0">
      <selection activeCell="I19" sqref="I19"/>
    </sheetView>
  </sheetViews>
  <sheetFormatPr defaultRowHeight="15" x14ac:dyDescent="0.25"/>
  <cols>
    <col min="1" max="1" width="9.140625" style="3"/>
    <col min="2" max="2" width="33.42578125" style="3" customWidth="1"/>
    <col min="3" max="3" width="18.85546875" style="3" customWidth="1"/>
    <col min="4" max="4" width="19.85546875" style="3" customWidth="1"/>
    <col min="5" max="5" width="22.42578125" style="3" customWidth="1"/>
    <col min="6" max="16384" width="9.140625" style="3"/>
  </cols>
  <sheetData>
    <row r="1" spans="1:11" x14ac:dyDescent="0.25">
      <c r="E1" s="2" t="s">
        <v>4</v>
      </c>
    </row>
    <row r="2" spans="1:11" x14ac:dyDescent="0.25">
      <c r="E2" s="2" t="s">
        <v>0</v>
      </c>
    </row>
    <row r="3" spans="1:11" x14ac:dyDescent="0.25">
      <c r="E3" s="2" t="s">
        <v>1</v>
      </c>
    </row>
    <row r="4" spans="1:11" x14ac:dyDescent="0.25">
      <c r="E4" s="2" t="s">
        <v>2</v>
      </c>
    </row>
    <row r="5" spans="1:11" x14ac:dyDescent="0.25">
      <c r="A5" s="4"/>
    </row>
    <row r="6" spans="1:11" x14ac:dyDescent="0.25">
      <c r="A6" s="2"/>
    </row>
    <row r="7" spans="1:11" x14ac:dyDescent="0.25">
      <c r="A7" s="4"/>
    </row>
    <row r="8" spans="1:11" x14ac:dyDescent="0.25">
      <c r="A8" s="67" t="s">
        <v>68</v>
      </c>
      <c r="B8" s="67"/>
      <c r="C8" s="67"/>
      <c r="D8" s="67"/>
      <c r="E8" s="67"/>
    </row>
    <row r="9" spans="1:11" x14ac:dyDescent="0.25">
      <c r="A9" s="67" t="s">
        <v>21</v>
      </c>
      <c r="B9" s="67"/>
      <c r="C9" s="67"/>
      <c r="D9" s="67"/>
      <c r="E9" s="67"/>
    </row>
    <row r="10" spans="1:11" x14ac:dyDescent="0.25">
      <c r="A10" s="67" t="s">
        <v>64</v>
      </c>
      <c r="B10" s="67"/>
      <c r="C10" s="67"/>
      <c r="D10" s="67"/>
      <c r="E10" s="67"/>
    </row>
    <row r="11" spans="1:11" x14ac:dyDescent="0.25">
      <c r="A11" s="67" t="s">
        <v>22</v>
      </c>
      <c r="B11" s="67"/>
      <c r="C11" s="67"/>
      <c r="D11" s="67"/>
      <c r="E11" s="67"/>
    </row>
    <row r="12" spans="1:11" x14ac:dyDescent="0.25">
      <c r="A12" s="4"/>
    </row>
    <row r="13" spans="1:11" ht="165" x14ac:dyDescent="0.25">
      <c r="A13" s="66" t="s">
        <v>6</v>
      </c>
      <c r="B13" s="66"/>
      <c r="C13" s="10" t="s">
        <v>23</v>
      </c>
      <c r="D13" s="10" t="s">
        <v>24</v>
      </c>
      <c r="E13" s="10" t="s">
        <v>25</v>
      </c>
    </row>
    <row r="14" spans="1:11" ht="30" x14ac:dyDescent="0.25">
      <c r="A14" s="12" t="s">
        <v>7</v>
      </c>
      <c r="B14" s="13" t="s">
        <v>26</v>
      </c>
      <c r="C14" s="14">
        <f>SUM(C15:C16)</f>
        <v>16079.828749999999</v>
      </c>
      <c r="D14" s="15">
        <f>SUM(D15:D16)</f>
        <v>4.18</v>
      </c>
      <c r="E14" s="16">
        <f t="shared" ref="E14" si="0">SUM(E15:E16)</f>
        <v>9150</v>
      </c>
    </row>
    <row r="15" spans="1:11" x14ac:dyDescent="0.25">
      <c r="A15" s="17"/>
      <c r="B15" s="18" t="s">
        <v>27</v>
      </c>
      <c r="C15" s="14">
        <f>'[1]прил 1 н'!$G$34+'[1]прил 1 н'!$G$35+'[1]прил 1 н'!$G$38</f>
        <v>582.95085000000006</v>
      </c>
      <c r="D15" s="19">
        <f>('[1]прил 1 н'!$E$34+'[1]прил 1 н'!$E$35+'[1]прил 1 н'!$E$38)/1000</f>
        <v>0.22500000000000001</v>
      </c>
      <c r="E15" s="20">
        <f>'[1]прил 1 н'!$F$34+'[1]прил 1 н'!$F$38+'[1]прил 1 н'!$F$35</f>
        <v>1150</v>
      </c>
      <c r="G15" s="21"/>
      <c r="K15" s="21"/>
    </row>
    <row r="16" spans="1:11" x14ac:dyDescent="0.25">
      <c r="A16" s="17"/>
      <c r="B16" s="18" t="s">
        <v>28</v>
      </c>
      <c r="C16" s="14">
        <f>'[1]прил 1 н'!$G$36+'[1]прил 1 н'!$G$37+'[1]прил 1 н'!$G$39+'[1]прил 1 н'!$G$40+'[1]прил 1 н'!$G$41+'[1]прил 1 н'!$G$42</f>
        <v>15496.877899999999</v>
      </c>
      <c r="D16" s="16">
        <f>('[1]прил 1 н'!$E$36+'[1]прил 1 н'!$E$37+'[1]прил 1 н'!$E$39+'[1]прил 1 н'!$E$40+'[1]прил 1 н'!$E$41+'[1]прил 1 н'!$E$42)/1000</f>
        <v>3.9550000000000001</v>
      </c>
      <c r="E16" s="16">
        <f>'[1]прил 1 н'!$F$36+'[1]прил 1 н'!$F$39+'[1]прил 1 н'!$F$41</f>
        <v>8000</v>
      </c>
    </row>
    <row r="17" spans="1:5" x14ac:dyDescent="0.25">
      <c r="A17" s="17"/>
      <c r="B17" s="18" t="s">
        <v>29</v>
      </c>
      <c r="C17" s="16" t="s">
        <v>58</v>
      </c>
      <c r="D17" s="16" t="s">
        <v>58</v>
      </c>
      <c r="E17" s="16" t="s">
        <v>58</v>
      </c>
    </row>
    <row r="18" spans="1:5" ht="30" x14ac:dyDescent="0.25">
      <c r="A18" s="12" t="s">
        <v>8</v>
      </c>
      <c r="B18" s="13" t="s">
        <v>30</v>
      </c>
      <c r="C18" s="16">
        <f>C20</f>
        <v>197.607</v>
      </c>
      <c r="D18" s="16">
        <f t="shared" ref="D18:E18" si="1">D20</f>
        <v>6.83E-2</v>
      </c>
      <c r="E18" s="16">
        <f t="shared" si="1"/>
        <v>1000</v>
      </c>
    </row>
    <row r="19" spans="1:5" x14ac:dyDescent="0.25">
      <c r="A19" s="17"/>
      <c r="B19" s="18" t="s">
        <v>27</v>
      </c>
      <c r="C19" s="16" t="s">
        <v>58</v>
      </c>
      <c r="D19" s="16" t="s">
        <v>58</v>
      </c>
      <c r="E19" s="16" t="s">
        <v>58</v>
      </c>
    </row>
    <row r="20" spans="1:5" x14ac:dyDescent="0.25">
      <c r="A20" s="17"/>
      <c r="B20" s="18" t="s">
        <v>28</v>
      </c>
      <c r="C20" s="16">
        <f>'[1]прил 1 н'!$G$28</f>
        <v>197.607</v>
      </c>
      <c r="D20" s="16">
        <f>'[1]прил 1 н'!$E$28/1000</f>
        <v>6.83E-2</v>
      </c>
      <c r="E20" s="16">
        <f>'[1]прил 1 н'!$F$28</f>
        <v>1000</v>
      </c>
    </row>
    <row r="21" spans="1:5" x14ac:dyDescent="0.25">
      <c r="A21" s="22"/>
      <c r="B21" s="18" t="s">
        <v>29</v>
      </c>
      <c r="C21" s="16" t="s">
        <v>58</v>
      </c>
      <c r="D21" s="16" t="s">
        <v>58</v>
      </c>
      <c r="E21" s="16" t="s">
        <v>58</v>
      </c>
    </row>
  </sheetData>
  <mergeCells count="5">
    <mergeCell ref="A13:B13"/>
    <mergeCell ref="A8:E8"/>
    <mergeCell ref="A10:E10"/>
    <mergeCell ref="A11:E11"/>
    <mergeCell ref="A9:E9"/>
  </mergeCells>
  <pageMargins left="0.7" right="0.7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3"/>
  <sheetViews>
    <sheetView topLeftCell="A16" zoomScaleNormal="100" workbookViewId="0">
      <selection activeCell="R22" sqref="R22"/>
    </sheetView>
  </sheetViews>
  <sheetFormatPr defaultRowHeight="15" x14ac:dyDescent="0.25"/>
  <cols>
    <col min="1" max="1" width="9.140625" style="3"/>
    <col min="2" max="2" width="21.42578125" style="3" customWidth="1"/>
    <col min="3" max="3" width="10.140625" style="3" customWidth="1"/>
    <col min="4" max="8" width="9.28515625" style="3" bestFit="1" customWidth="1"/>
    <col min="9" max="9" width="9" style="3" customWidth="1"/>
    <col min="10" max="10" width="11.5703125" style="3" bestFit="1" customWidth="1"/>
    <col min="11" max="11" width="9.28515625" style="3" bestFit="1" customWidth="1"/>
    <col min="12" max="16384" width="9.140625" style="3"/>
  </cols>
  <sheetData>
    <row r="1" spans="1:13" x14ac:dyDescent="0.25">
      <c r="K1" s="2" t="s">
        <v>5</v>
      </c>
    </row>
    <row r="2" spans="1:13" x14ac:dyDescent="0.25">
      <c r="K2" s="2" t="s">
        <v>0</v>
      </c>
    </row>
    <row r="3" spans="1:13" x14ac:dyDescent="0.25">
      <c r="K3" s="2" t="s">
        <v>1</v>
      </c>
    </row>
    <row r="4" spans="1:13" x14ac:dyDescent="0.25">
      <c r="K4" s="2" t="s">
        <v>2</v>
      </c>
    </row>
    <row r="5" spans="1:13" x14ac:dyDescent="0.25">
      <c r="A5" s="4"/>
    </row>
    <row r="6" spans="1:13" x14ac:dyDescent="0.25">
      <c r="A6" s="2"/>
    </row>
    <row r="7" spans="1:13" x14ac:dyDescent="0.25">
      <c r="A7" s="4"/>
    </row>
    <row r="8" spans="1:13" x14ac:dyDescent="0.25">
      <c r="A8" s="67" t="s">
        <v>31</v>
      </c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3" x14ac:dyDescent="0.25">
      <c r="A9" s="67" t="s">
        <v>32</v>
      </c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pans="1:13" x14ac:dyDescent="0.25">
      <c r="A10" s="67" t="s">
        <v>33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M10" s="21"/>
    </row>
    <row r="11" spans="1:13" x14ac:dyDescent="0.25">
      <c r="A11" s="4"/>
      <c r="D11" s="3" t="s">
        <v>175</v>
      </c>
    </row>
    <row r="12" spans="1:13" ht="30" customHeight="1" x14ac:dyDescent="0.25">
      <c r="A12" s="66" t="s">
        <v>34</v>
      </c>
      <c r="B12" s="66"/>
      <c r="C12" s="66" t="s">
        <v>35</v>
      </c>
      <c r="D12" s="66"/>
      <c r="E12" s="66"/>
      <c r="F12" s="66" t="s">
        <v>36</v>
      </c>
      <c r="G12" s="66"/>
      <c r="H12" s="66"/>
      <c r="I12" s="66" t="s">
        <v>37</v>
      </c>
      <c r="J12" s="66"/>
      <c r="K12" s="66"/>
    </row>
    <row r="13" spans="1:13" ht="30" x14ac:dyDescent="0.25">
      <c r="A13" s="66"/>
      <c r="B13" s="66"/>
      <c r="C13" s="10" t="s">
        <v>27</v>
      </c>
      <c r="D13" s="10" t="s">
        <v>28</v>
      </c>
      <c r="E13" s="10" t="s">
        <v>38</v>
      </c>
      <c r="F13" s="10" t="s">
        <v>27</v>
      </c>
      <c r="G13" s="10" t="s">
        <v>28</v>
      </c>
      <c r="H13" s="10" t="s">
        <v>38</v>
      </c>
      <c r="I13" s="10" t="s">
        <v>27</v>
      </c>
      <c r="J13" s="10" t="s">
        <v>28</v>
      </c>
      <c r="K13" s="10" t="s">
        <v>38</v>
      </c>
    </row>
    <row r="14" spans="1:13" x14ac:dyDescent="0.25">
      <c r="A14" s="10" t="s">
        <v>7</v>
      </c>
      <c r="B14" s="11" t="s">
        <v>39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3" x14ac:dyDescent="0.25">
      <c r="A15" s="11"/>
      <c r="B15" s="23" t="s">
        <v>40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3" ht="30" x14ac:dyDescent="0.25">
      <c r="A16" s="11"/>
      <c r="B16" s="23" t="s">
        <v>41</v>
      </c>
      <c r="C16" s="11">
        <v>0</v>
      </c>
      <c r="D16" s="11">
        <v>0</v>
      </c>
      <c r="E16" s="11">
        <v>0</v>
      </c>
      <c r="F16" s="11">
        <v>6</v>
      </c>
      <c r="G16" s="11">
        <v>0</v>
      </c>
      <c r="H16" s="11">
        <v>0</v>
      </c>
      <c r="I16" s="46">
        <v>0</v>
      </c>
      <c r="J16" s="11">
        <v>0</v>
      </c>
      <c r="K16" s="11">
        <v>0</v>
      </c>
      <c r="M16" s="21"/>
    </row>
    <row r="17" spans="1:14" ht="30" x14ac:dyDescent="0.25">
      <c r="A17" s="10" t="s">
        <v>8</v>
      </c>
      <c r="B17" s="11" t="s">
        <v>42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24">
        <v>0</v>
      </c>
      <c r="J17" s="11">
        <v>0</v>
      </c>
      <c r="K17" s="11">
        <v>0</v>
      </c>
    </row>
    <row r="18" spans="1:14" x14ac:dyDescent="0.25">
      <c r="A18" s="11"/>
      <c r="B18" s="23" t="s">
        <v>40</v>
      </c>
      <c r="C18" s="11"/>
      <c r="D18" s="11"/>
      <c r="E18" s="11"/>
      <c r="F18" s="11"/>
      <c r="G18" s="11"/>
      <c r="H18" s="11"/>
      <c r="I18" s="11"/>
      <c r="J18" s="11"/>
      <c r="K18" s="11"/>
    </row>
    <row r="19" spans="1:14" ht="30" x14ac:dyDescent="0.25">
      <c r="A19" s="11"/>
      <c r="B19" s="23" t="s">
        <v>43</v>
      </c>
      <c r="C19" s="11"/>
      <c r="D19" s="11"/>
      <c r="E19" s="11"/>
      <c r="F19" s="11"/>
      <c r="G19" s="11"/>
      <c r="H19" s="11"/>
      <c r="I19" s="11"/>
      <c r="J19" s="11"/>
      <c r="K19" s="11"/>
    </row>
    <row r="20" spans="1:14" ht="30" x14ac:dyDescent="0.25">
      <c r="A20" s="10" t="s">
        <v>9</v>
      </c>
      <c r="B20" s="11" t="s">
        <v>44</v>
      </c>
      <c r="C20" s="25">
        <v>1</v>
      </c>
      <c r="D20" s="25">
        <v>0</v>
      </c>
      <c r="E20" s="25">
        <v>0</v>
      </c>
      <c r="F20" s="25">
        <v>180</v>
      </c>
      <c r="G20" s="25">
        <v>0</v>
      </c>
      <c r="H20" s="25">
        <v>0</v>
      </c>
      <c r="I20" s="25">
        <v>17.46</v>
      </c>
      <c r="J20" s="26">
        <v>0</v>
      </c>
      <c r="K20" s="11">
        <v>0</v>
      </c>
    </row>
    <row r="21" spans="1:14" x14ac:dyDescent="0.25">
      <c r="A21" s="11"/>
      <c r="B21" s="23" t="s">
        <v>40</v>
      </c>
      <c r="C21" s="25"/>
      <c r="D21" s="25"/>
      <c r="E21" s="25"/>
      <c r="F21" s="25"/>
      <c r="G21" s="25"/>
      <c r="H21" s="25"/>
      <c r="I21" s="25"/>
      <c r="J21" s="25"/>
      <c r="K21" s="11"/>
    </row>
    <row r="22" spans="1:14" ht="45" x14ac:dyDescent="0.25">
      <c r="A22" s="11"/>
      <c r="B22" s="23" t="s">
        <v>45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11">
        <v>0</v>
      </c>
    </row>
    <row r="23" spans="1:14" ht="30" x14ac:dyDescent="0.25">
      <c r="A23" s="10" t="s">
        <v>10</v>
      </c>
      <c r="B23" s="11" t="s">
        <v>46</v>
      </c>
      <c r="C23" s="25"/>
      <c r="D23" s="25">
        <v>0</v>
      </c>
      <c r="E23" s="25">
        <v>0</v>
      </c>
      <c r="F23" s="25"/>
      <c r="G23" s="25">
        <v>0</v>
      </c>
      <c r="H23" s="25">
        <v>0</v>
      </c>
      <c r="I23" s="26"/>
      <c r="J23" s="27">
        <v>0</v>
      </c>
      <c r="K23" s="11">
        <v>0</v>
      </c>
      <c r="N23" s="21"/>
    </row>
    <row r="24" spans="1:14" x14ac:dyDescent="0.25">
      <c r="A24" s="11"/>
      <c r="B24" s="23" t="s">
        <v>40</v>
      </c>
      <c r="C24" s="11"/>
      <c r="D24" s="11"/>
      <c r="E24" s="11"/>
      <c r="F24" s="11"/>
      <c r="G24" s="11"/>
      <c r="H24" s="11"/>
      <c r="I24" s="11"/>
      <c r="J24" s="11"/>
      <c r="K24" s="11"/>
    </row>
    <row r="25" spans="1:14" ht="45" x14ac:dyDescent="0.25">
      <c r="A25" s="11"/>
      <c r="B25" s="23" t="s">
        <v>45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</row>
    <row r="26" spans="1:14" x14ac:dyDescent="0.25">
      <c r="A26" s="10" t="s">
        <v>11</v>
      </c>
      <c r="B26" s="11" t="s">
        <v>47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</row>
    <row r="27" spans="1:14" x14ac:dyDescent="0.25">
      <c r="A27" s="11"/>
      <c r="B27" s="23" t="s">
        <v>40</v>
      </c>
      <c r="C27" s="11"/>
      <c r="D27" s="11"/>
      <c r="E27" s="11"/>
      <c r="F27" s="11"/>
      <c r="G27" s="11"/>
      <c r="H27" s="11"/>
      <c r="I27" s="11"/>
      <c r="J27" s="11"/>
      <c r="K27" s="11"/>
    </row>
    <row r="28" spans="1:14" ht="45" x14ac:dyDescent="0.25">
      <c r="A28" s="11"/>
      <c r="B28" s="23" t="s">
        <v>45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</row>
    <row r="29" spans="1:14" x14ac:dyDescent="0.25">
      <c r="A29" s="10" t="s">
        <v>12</v>
      </c>
      <c r="B29" s="11" t="s">
        <v>48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</row>
    <row r="30" spans="1:14" x14ac:dyDescent="0.25">
      <c r="A30" s="4"/>
      <c r="C30" s="21"/>
      <c r="D30" s="21"/>
    </row>
    <row r="31" spans="1:14" x14ac:dyDescent="0.25">
      <c r="A31" s="4"/>
      <c r="C31" s="21"/>
      <c r="D31" s="21"/>
    </row>
    <row r="32" spans="1:14" ht="45.75" customHeight="1" x14ac:dyDescent="0.25">
      <c r="A32" s="68" t="s">
        <v>49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</row>
    <row r="33" spans="1:11" ht="110.25" customHeight="1" x14ac:dyDescent="0.25">
      <c r="A33" s="69" t="s">
        <v>50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</row>
  </sheetData>
  <mergeCells count="9">
    <mergeCell ref="A8:K8"/>
    <mergeCell ref="A9:K9"/>
    <mergeCell ref="A10:K10"/>
    <mergeCell ref="A32:K32"/>
    <mergeCell ref="A33:K33"/>
    <mergeCell ref="A12:B13"/>
    <mergeCell ref="C12:E12"/>
    <mergeCell ref="F12:H12"/>
    <mergeCell ref="I12:K12"/>
  </mergeCells>
  <hyperlinks>
    <hyperlink ref="B16" location="Par672" display="Par672"/>
    <hyperlink ref="B19" location="Par673" display="Par673"/>
  </hyperlinks>
  <pageMargins left="0.7" right="0.7" top="0.75" bottom="0.75" header="0.3" footer="0.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5"/>
  <sheetViews>
    <sheetView topLeftCell="B8" zoomScaleNormal="100" workbookViewId="0">
      <selection activeCell="I25" sqref="I25"/>
    </sheetView>
  </sheetViews>
  <sheetFormatPr defaultRowHeight="15" x14ac:dyDescent="0.25"/>
  <cols>
    <col min="1" max="1" width="9.140625" style="3"/>
    <col min="2" max="2" width="25.5703125" style="3" customWidth="1"/>
    <col min="3" max="3" width="10.28515625" style="3" customWidth="1"/>
    <col min="4" max="8" width="9.140625" style="3"/>
    <col min="9" max="9" width="57.5703125" style="3" customWidth="1"/>
    <col min="10" max="10" width="9.140625" style="3"/>
    <col min="11" max="11" width="115.42578125" style="3" customWidth="1"/>
    <col min="12" max="16384" width="9.140625" style="3"/>
  </cols>
  <sheetData>
    <row r="1" spans="1:11" x14ac:dyDescent="0.25">
      <c r="H1" s="2" t="s">
        <v>13</v>
      </c>
    </row>
    <row r="2" spans="1:11" x14ac:dyDescent="0.25">
      <c r="H2" s="2" t="s">
        <v>0</v>
      </c>
    </row>
    <row r="3" spans="1:11" x14ac:dyDescent="0.25">
      <c r="H3" s="2" t="s">
        <v>1</v>
      </c>
    </row>
    <row r="4" spans="1:11" x14ac:dyDescent="0.25">
      <c r="H4" s="2" t="s">
        <v>2</v>
      </c>
    </row>
    <row r="5" spans="1:11" x14ac:dyDescent="0.25">
      <c r="A5" s="2"/>
    </row>
    <row r="6" spans="1:11" x14ac:dyDescent="0.25">
      <c r="A6" s="2"/>
    </row>
    <row r="7" spans="1:11" x14ac:dyDescent="0.25">
      <c r="A7" s="2"/>
    </row>
    <row r="8" spans="1:11" x14ac:dyDescent="0.25">
      <c r="A8" s="67" t="s">
        <v>31</v>
      </c>
      <c r="B8" s="67"/>
      <c r="C8" s="67"/>
      <c r="D8" s="67"/>
      <c r="E8" s="67"/>
      <c r="F8" s="67"/>
      <c r="G8" s="67"/>
      <c r="H8" s="67"/>
    </row>
    <row r="9" spans="1:11" x14ac:dyDescent="0.25">
      <c r="A9" s="67" t="s">
        <v>51</v>
      </c>
      <c r="B9" s="67"/>
      <c r="C9" s="67"/>
      <c r="D9" s="67"/>
      <c r="E9" s="67"/>
      <c r="F9" s="67"/>
      <c r="G9" s="67"/>
      <c r="H9" s="67"/>
    </row>
    <row r="10" spans="1:11" x14ac:dyDescent="0.25">
      <c r="A10" s="67" t="s">
        <v>52</v>
      </c>
      <c r="B10" s="67"/>
      <c r="C10" s="67"/>
      <c r="D10" s="67"/>
      <c r="E10" s="67"/>
      <c r="F10" s="67"/>
      <c r="G10" s="67"/>
      <c r="H10" s="67"/>
    </row>
    <row r="11" spans="1:11" x14ac:dyDescent="0.25">
      <c r="A11" s="4"/>
      <c r="C11" s="3" t="s">
        <v>175</v>
      </c>
    </row>
    <row r="12" spans="1:11" ht="30" customHeight="1" x14ac:dyDescent="0.25">
      <c r="A12" s="66" t="s">
        <v>34</v>
      </c>
      <c r="B12" s="66"/>
      <c r="C12" s="66" t="s">
        <v>53</v>
      </c>
      <c r="D12" s="66"/>
      <c r="E12" s="66"/>
      <c r="F12" s="66" t="s">
        <v>36</v>
      </c>
      <c r="G12" s="66"/>
      <c r="H12" s="66"/>
    </row>
    <row r="13" spans="1:11" ht="30" x14ac:dyDescent="0.25">
      <c r="A13" s="66"/>
      <c r="B13" s="66"/>
      <c r="C13" s="10" t="s">
        <v>27</v>
      </c>
      <c r="D13" s="10" t="s">
        <v>28</v>
      </c>
      <c r="E13" s="10" t="s">
        <v>38</v>
      </c>
      <c r="F13" s="10" t="s">
        <v>27</v>
      </c>
      <c r="G13" s="10" t="s">
        <v>28</v>
      </c>
      <c r="H13" s="10" t="s">
        <v>38</v>
      </c>
    </row>
    <row r="14" spans="1:11" x14ac:dyDescent="0.25">
      <c r="A14" s="10" t="s">
        <v>7</v>
      </c>
      <c r="B14" s="11" t="s">
        <v>39</v>
      </c>
      <c r="C14" s="11">
        <f>C16</f>
        <v>0</v>
      </c>
      <c r="D14" s="11">
        <f t="shared" ref="D14:H14" si="0">D16</f>
        <v>0</v>
      </c>
      <c r="E14" s="11">
        <f t="shared" si="0"/>
        <v>0</v>
      </c>
      <c r="F14" s="11">
        <f t="shared" si="0"/>
        <v>0</v>
      </c>
      <c r="G14" s="11">
        <f t="shared" si="0"/>
        <v>0</v>
      </c>
      <c r="H14" s="11">
        <f t="shared" si="0"/>
        <v>0</v>
      </c>
    </row>
    <row r="15" spans="1:11" x14ac:dyDescent="0.25">
      <c r="A15" s="11"/>
      <c r="B15" s="23" t="s">
        <v>40</v>
      </c>
      <c r="C15" s="11"/>
      <c r="D15" s="11"/>
      <c r="E15" s="11"/>
      <c r="F15" s="11"/>
      <c r="G15" s="11"/>
      <c r="H15" s="11"/>
    </row>
    <row r="16" spans="1:11" x14ac:dyDescent="0.25">
      <c r="A16" s="11"/>
      <c r="B16" s="23" t="s">
        <v>41</v>
      </c>
      <c r="C16" s="11"/>
      <c r="D16" s="11"/>
      <c r="E16" s="11"/>
      <c r="F16" s="11"/>
      <c r="G16" s="11"/>
      <c r="H16" s="11"/>
      <c r="I16" s="28"/>
      <c r="J16" s="28"/>
      <c r="K16" s="28"/>
    </row>
    <row r="17" spans="1:11" x14ac:dyDescent="0.25">
      <c r="A17" s="10" t="s">
        <v>8</v>
      </c>
      <c r="B17" s="11" t="s">
        <v>42</v>
      </c>
      <c r="C17" s="11">
        <v>2</v>
      </c>
      <c r="D17" s="11">
        <v>0</v>
      </c>
      <c r="E17" s="11">
        <v>0</v>
      </c>
      <c r="F17" s="11">
        <f>60+150</f>
        <v>210</v>
      </c>
      <c r="G17" s="11">
        <v>0</v>
      </c>
      <c r="H17" s="11">
        <v>0</v>
      </c>
      <c r="I17" s="28"/>
      <c r="J17" s="28"/>
      <c r="K17" s="28"/>
    </row>
    <row r="18" spans="1:11" x14ac:dyDescent="0.25">
      <c r="A18" s="11"/>
      <c r="B18" s="23" t="s">
        <v>40</v>
      </c>
      <c r="C18" s="11"/>
      <c r="D18" s="11"/>
      <c r="E18" s="11"/>
      <c r="F18" s="11"/>
      <c r="G18" s="11"/>
      <c r="H18" s="11"/>
      <c r="I18" s="28"/>
      <c r="J18" s="28"/>
      <c r="K18" s="28"/>
    </row>
    <row r="19" spans="1:11" ht="30" x14ac:dyDescent="0.25">
      <c r="A19" s="11"/>
      <c r="B19" s="23" t="s">
        <v>43</v>
      </c>
      <c r="C19" s="11"/>
      <c r="D19" s="11"/>
      <c r="E19" s="11"/>
      <c r="F19" s="11"/>
      <c r="G19" s="11"/>
      <c r="H19" s="11"/>
      <c r="I19" s="28"/>
      <c r="J19" s="28"/>
      <c r="K19" s="28"/>
    </row>
    <row r="20" spans="1:11" ht="30" x14ac:dyDescent="0.25">
      <c r="A20" s="10" t="s">
        <v>9</v>
      </c>
      <c r="B20" s="11" t="s">
        <v>44</v>
      </c>
      <c r="C20" s="29">
        <v>1</v>
      </c>
      <c r="D20" s="29">
        <v>2</v>
      </c>
      <c r="E20" s="29">
        <v>0</v>
      </c>
      <c r="F20" s="29">
        <f>180</f>
        <v>180</v>
      </c>
      <c r="G20" s="29">
        <f>500+480</f>
        <v>980</v>
      </c>
      <c r="H20" s="11">
        <v>0</v>
      </c>
      <c r="I20" s="28"/>
      <c r="J20" s="28"/>
      <c r="K20" s="30"/>
    </row>
    <row r="21" spans="1:11" x14ac:dyDescent="0.25">
      <c r="A21" s="11"/>
      <c r="B21" s="23" t="s">
        <v>40</v>
      </c>
      <c r="C21" s="31"/>
      <c r="D21" s="31"/>
      <c r="E21" s="31"/>
      <c r="F21" s="31"/>
      <c r="G21" s="31"/>
      <c r="H21" s="11"/>
      <c r="I21" s="28"/>
      <c r="J21" s="28"/>
      <c r="K21" s="28"/>
    </row>
    <row r="22" spans="1:11" ht="30" x14ac:dyDescent="0.25">
      <c r="A22" s="11"/>
      <c r="B22" s="23" t="s">
        <v>45</v>
      </c>
      <c r="C22" s="31"/>
      <c r="D22" s="31">
        <v>0</v>
      </c>
      <c r="E22" s="31"/>
      <c r="F22" s="31"/>
      <c r="G22" s="31">
        <v>0</v>
      </c>
      <c r="H22" s="11"/>
      <c r="I22" s="28"/>
      <c r="J22" s="28"/>
      <c r="K22" s="28"/>
    </row>
    <row r="23" spans="1:11" ht="30" x14ac:dyDescent="0.25">
      <c r="A23" s="10" t="s">
        <v>10</v>
      </c>
      <c r="B23" s="11" t="s">
        <v>46</v>
      </c>
      <c r="C23" s="25">
        <v>0</v>
      </c>
      <c r="D23" s="29">
        <v>4</v>
      </c>
      <c r="E23" s="29">
        <v>0</v>
      </c>
      <c r="F23" s="29">
        <v>0</v>
      </c>
      <c r="G23" s="29">
        <f>1840+1250+1934+1600</f>
        <v>6624</v>
      </c>
      <c r="H23" s="11">
        <v>0</v>
      </c>
      <c r="I23" s="28"/>
      <c r="J23" s="28"/>
      <c r="K23" s="28"/>
    </row>
    <row r="24" spans="1:11" x14ac:dyDescent="0.25">
      <c r="A24" s="11"/>
      <c r="B24" s="23" t="s">
        <v>40</v>
      </c>
      <c r="C24" s="11"/>
      <c r="D24" s="11"/>
      <c r="E24" s="11"/>
      <c r="F24" s="11"/>
      <c r="G24" s="11"/>
      <c r="H24" s="11"/>
      <c r="I24" s="28"/>
      <c r="J24" s="28"/>
      <c r="K24" s="28"/>
    </row>
    <row r="25" spans="1:11" ht="30" x14ac:dyDescent="0.25">
      <c r="A25" s="11"/>
      <c r="B25" s="23" t="s">
        <v>45</v>
      </c>
      <c r="C25" s="11"/>
      <c r="D25" s="11">
        <v>0</v>
      </c>
      <c r="E25" s="11"/>
      <c r="F25" s="11"/>
      <c r="G25" s="11">
        <v>0</v>
      </c>
      <c r="H25" s="11"/>
      <c r="I25" s="28"/>
      <c r="J25" s="28"/>
      <c r="K25" s="28"/>
    </row>
    <row r="26" spans="1:11" x14ac:dyDescent="0.25">
      <c r="A26" s="10" t="s">
        <v>11</v>
      </c>
      <c r="B26" s="11" t="s">
        <v>47</v>
      </c>
      <c r="C26" s="11">
        <v>0</v>
      </c>
      <c r="D26" s="11">
        <v>1</v>
      </c>
      <c r="E26" s="11">
        <v>0</v>
      </c>
      <c r="F26" s="11">
        <v>0</v>
      </c>
      <c r="G26" s="11">
        <v>40000</v>
      </c>
      <c r="H26" s="11">
        <v>0</v>
      </c>
      <c r="I26" s="28"/>
      <c r="J26" s="28"/>
      <c r="K26" s="30"/>
    </row>
    <row r="27" spans="1:11" x14ac:dyDescent="0.25">
      <c r="A27" s="11"/>
      <c r="B27" s="23" t="s">
        <v>40</v>
      </c>
      <c r="C27" s="11"/>
      <c r="D27" s="11"/>
      <c r="E27" s="11"/>
      <c r="F27" s="11"/>
      <c r="G27" s="11"/>
      <c r="H27" s="11"/>
      <c r="I27" s="28"/>
      <c r="J27" s="28"/>
      <c r="K27" s="28"/>
    </row>
    <row r="28" spans="1:11" ht="30" x14ac:dyDescent="0.25">
      <c r="A28" s="11"/>
      <c r="B28" s="23" t="s">
        <v>45</v>
      </c>
      <c r="C28" s="11"/>
      <c r="D28" s="11"/>
      <c r="E28" s="11"/>
      <c r="F28" s="11"/>
      <c r="G28" s="11"/>
      <c r="H28" s="11"/>
      <c r="I28" s="30"/>
      <c r="J28" s="28"/>
      <c r="K28" s="30"/>
    </row>
    <row r="29" spans="1:11" x14ac:dyDescent="0.25">
      <c r="A29" s="10" t="s">
        <v>12</v>
      </c>
      <c r="B29" s="11" t="s">
        <v>48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1:11" x14ac:dyDescent="0.25">
      <c r="A30" s="32"/>
      <c r="B30" s="33"/>
      <c r="C30" s="34"/>
      <c r="D30" s="33"/>
      <c r="E30" s="33"/>
      <c r="F30" s="33"/>
      <c r="G30" s="33"/>
      <c r="H30" s="33"/>
    </row>
    <row r="31" spans="1:11" x14ac:dyDescent="0.25">
      <c r="A31" s="4"/>
      <c r="B31" s="33"/>
      <c r="C31" s="21"/>
      <c r="D31" s="21"/>
    </row>
    <row r="32" spans="1:11" x14ac:dyDescent="0.25">
      <c r="A32" s="4"/>
      <c r="B32" s="33"/>
      <c r="C32" s="21"/>
      <c r="D32" s="21"/>
    </row>
    <row r="33" spans="1:8" x14ac:dyDescent="0.25">
      <c r="A33" s="4"/>
      <c r="B33" s="33"/>
      <c r="C33" s="21"/>
      <c r="D33" s="21"/>
    </row>
    <row r="34" spans="1:8" ht="43.5" customHeight="1" x14ac:dyDescent="0.25">
      <c r="A34" s="69" t="s">
        <v>49</v>
      </c>
      <c r="B34" s="69"/>
      <c r="C34" s="69"/>
      <c r="D34" s="69"/>
      <c r="E34" s="69"/>
      <c r="F34" s="69"/>
      <c r="G34" s="69"/>
      <c r="H34" s="69"/>
    </row>
    <row r="35" spans="1:8" ht="122.25" customHeight="1" x14ac:dyDescent="0.25">
      <c r="A35" s="69" t="s">
        <v>54</v>
      </c>
      <c r="B35" s="69"/>
      <c r="C35" s="69"/>
      <c r="D35" s="69"/>
      <c r="E35" s="69"/>
      <c r="F35" s="69"/>
      <c r="G35" s="69"/>
      <c r="H35" s="69"/>
    </row>
  </sheetData>
  <mergeCells count="8">
    <mergeCell ref="A8:H8"/>
    <mergeCell ref="A9:H9"/>
    <mergeCell ref="A10:H10"/>
    <mergeCell ref="A34:H34"/>
    <mergeCell ref="A35:H35"/>
    <mergeCell ref="A12:B13"/>
    <mergeCell ref="C12:E12"/>
    <mergeCell ref="F12:H12"/>
  </mergeCells>
  <hyperlinks>
    <hyperlink ref="B16" location="Par829" display="Par829"/>
    <hyperlink ref="B19" location="Par830" display="Par830"/>
  </hyperlinks>
  <pageMargins left="0.7" right="0.7" top="0.75" bottom="0.75" header="0.3" footer="0.3"/>
  <pageSetup paperSize="9" scale="96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инф</vt:lpstr>
      <vt:lpstr>а</vt:lpstr>
      <vt:lpstr>а.1</vt:lpstr>
      <vt:lpstr>б</vt:lpstr>
      <vt:lpstr>в</vt:lpstr>
      <vt:lpstr>г</vt:lpstr>
      <vt:lpstr>д</vt:lpstr>
      <vt:lpstr>е</vt:lpstr>
      <vt:lpstr>а!Область_печати</vt:lpstr>
      <vt:lpstr>а.1!Область_печати</vt:lpstr>
      <vt:lpstr>б!Область_печати</vt:lpstr>
      <vt:lpstr>е!Область_печати</vt:lpstr>
      <vt:lpstr>инф!Область_печати</vt:lpstr>
    </vt:vector>
  </TitlesOfParts>
  <Company>ОАО "ОЭЗ ППТ "Липецк"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vkhvorykh</dc:creator>
  <cp:lastModifiedBy>Чегодаева Виктория Александровна</cp:lastModifiedBy>
  <cp:lastPrinted>2020-10-16T08:19:34Z</cp:lastPrinted>
  <dcterms:created xsi:type="dcterms:W3CDTF">2015-09-22T13:11:16Z</dcterms:created>
  <dcterms:modified xsi:type="dcterms:W3CDTF">2020-10-29T09:39:50Z</dcterms:modified>
</cp:coreProperties>
</file>