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B11AE56B-CE16-47A4-BAE4-DD934E49F4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НМЦК" sheetId="7" r:id="rId1"/>
  </sheets>
  <definedNames>
    <definedName name="_xlnm.Print_Area" localSheetId="0">НМЦК!$A$1:$M$15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7" l="1"/>
  <c r="I8" i="7" s="1"/>
  <c r="J8" i="7" s="1"/>
  <c r="K8" i="7" l="1"/>
  <c r="K9" i="7"/>
  <c r="D7" i="7"/>
  <c r="E7" i="7" s="1"/>
  <c r="F7" i="7" s="1"/>
  <c r="G7" i="7" s="1"/>
  <c r="H7" i="7" s="1"/>
  <c r="I7" i="7" s="1"/>
  <c r="J7" i="7" s="1"/>
  <c r="K7" i="7" s="1"/>
</calcChain>
</file>

<file path=xl/sharedStrings.xml><?xml version="1.0" encoding="utf-8"?>
<sst xmlns="http://schemas.openxmlformats.org/spreadsheetml/2006/main" count="24" uniqueCount="24">
  <si>
    <t>Предмет контракта</t>
  </si>
  <si>
    <t>Количество источников ценовой информации</t>
  </si>
  <si>
    <t>Цены поставщиков (исполнителей, подрядчиков) за единицу товара (работы, услуги), руб.</t>
  </si>
  <si>
    <t>Среднее квадратическое отклонение</t>
  </si>
  <si>
    <t>Средняя арифметическая цена за ед&lt;ц&gt;</t>
  </si>
  <si>
    <t>Коэффициент вариации цен V (%)</t>
  </si>
  <si>
    <t>ИТОГО</t>
  </si>
  <si>
    <t xml:space="preserve">Основные характеристики объекта закупки </t>
  </si>
  <si>
    <t>Наименование объекта закупки</t>
  </si>
  <si>
    <t>В соответствии с техническим заданием.</t>
  </si>
  <si>
    <t>Количество
(усл. ед.)</t>
  </si>
  <si>
    <t>Расчет НМЦ договора выполнен в соответствии с требованиями ст. 22 федерального закона от 05.04.2013 № 44-ФЗ "О контрактной системе в сфере закупок товаров, работ, услуг для обеспечения государственных и муниципальных нужд" 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исполнителем). Заказчиком использован метод сопоставимых рыночных цен (анализа рынка) с применением ценовой информации поставщиков.</t>
  </si>
  <si>
    <t xml:space="preserve">Раздел VI. Расчет и обоснование начальной (максимальной) цены договора
</t>
  </si>
  <si>
    <t>Проведение обязательного аудита бухгалтерской (финансовой ) отчетности АО ОЭЗ ППТ "Липецк" за 2019 г.</t>
  </si>
  <si>
    <t>Оказание услуг по проведению обязательного аудита бухгалтерской (финансовой) отчетности АО ОЭЗ ППТ "Липецк" за 2020 г.</t>
  </si>
  <si>
    <r>
      <t xml:space="preserve">  С учетом анализа цен  по проведенным аналогичным торгам    в 2016-2019 гг (величина понижения НМЦ договора) , проработки рынка цен, а также с целью формирования сбалансированной величины НМЦ , эффективного использования денежных средств ,  принимаем НМЦ договора  по минимальной  цене</t>
    </r>
    <r>
      <rPr>
        <b/>
        <sz val="12"/>
        <rFont val="Times New Roman"/>
        <family val="1"/>
        <charset val="204"/>
      </rPr>
      <t xml:space="preserve"> 185 000 тыс.рублей</t>
    </r>
    <r>
      <rPr>
        <sz val="12"/>
        <rFont val="Times New Roman"/>
        <family val="1"/>
        <charset val="204"/>
      </rPr>
      <t xml:space="preserve"> ( включает все затраты аудиторской организации, в том числе транспортные расходы, командировочные, проживание, уплату налогов, сборов и иных обязательных платежей) Данная цена не может быть превышена при заключении договора по итогам конкурса.</t>
    </r>
  </si>
  <si>
    <t>Используемый метод определения НМЦ договора с обоснованием:</t>
  </si>
  <si>
    <t>Расчет НМЦ договора</t>
  </si>
  <si>
    <t>Однородность совокупности значений выявленных цен, используемых в расчете НМЦ</t>
  </si>
  <si>
    <t>НМЦ, определяемая методом сопоставимых рыночных цен (анализа рынка)</t>
  </si>
  <si>
    <r>
      <rPr>
        <b/>
        <sz val="14"/>
        <color indexed="8"/>
        <rFont val="Times New Roman"/>
        <family val="1"/>
        <charset val="204"/>
      </rPr>
      <t>Расчет НМЦ по формуле</t>
    </r>
    <r>
      <rPr>
        <sz val="14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</si>
  <si>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Организация № 1 исх .№ 46 от 18.03.2020, руб.</t>
  </si>
  <si>
    <t>Организация № 3 исх. 11/03-1 от 11.03.2020, руб.</t>
  </si>
  <si>
    <t>Организация № 2,исх. № 18 от 19.03.2020,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</si>
</sst>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 style="thin">
        <color rgb="FF00000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1"/>
      </left>
      <right/>
      <top/>
      <bottom/>
      <diagonal/>
    </border>
    <border>
      <left style="thin">
        <color rgb="FF000001"/>
      </left>
      <right/>
      <top/>
      <bottom style="thin">
        <color rgb="FF000000"/>
      </bottom>
      <diagonal/>
    </border>
    <border>
      <left style="thin">
        <color rgb="FF000001"/>
      </left>
      <right style="thin">
        <color rgb="FF000000"/>
      </right>
      <top style="thin">
        <color indexed="64"/>
      </top>
      <bottom style="thin">
        <color rgb="FF000001"/>
      </bottom>
      <diagonal/>
    </border>
    <border>
      <left/>
      <right/>
      <top style="thin">
        <color indexed="64"/>
      </top>
      <bottom style="thin">
        <color rgb="FF000001"/>
      </bottom>
      <diagonal/>
    </border>
    <border>
      <left/>
      <right style="thin">
        <color rgb="FF000000"/>
      </right>
      <top style="thin">
        <color indexed="64"/>
      </top>
      <bottom style="thin">
        <color rgb="FF0000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4" fontId="6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justify" vertical="center" wrapText="1"/>
    </xf>
    <xf numFmtId="0" fontId="0" fillId="0" borderId="0" xfId="0" applyAlignment="1"/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7" fillId="0" borderId="0" xfId="0" applyFont="1" applyFill="1" applyAlignment="1">
      <alignment horizontal="center" vertical="top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 indent="1"/>
    </xf>
    <xf numFmtId="0" fontId="1" fillId="2" borderId="22" xfId="0" applyFont="1" applyFill="1" applyBorder="1" applyAlignment="1">
      <alignment horizontal="left" vertical="center" wrapText="1" indent="1"/>
    </xf>
    <xf numFmtId="0" fontId="1" fillId="2" borderId="23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1609725</xdr:rowOff>
    </xdr:from>
    <xdr:to>
      <xdr:col>8</xdr:col>
      <xdr:colOff>1362075</xdr:colOff>
      <xdr:row>5</xdr:row>
      <xdr:rowOff>2047875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50101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352425</xdr:colOff>
      <xdr:row>5</xdr:row>
      <xdr:rowOff>1695450</xdr:rowOff>
    </xdr:from>
    <xdr:to>
      <xdr:col>9</xdr:col>
      <xdr:colOff>1285875</xdr:colOff>
      <xdr:row>5</xdr:row>
      <xdr:rowOff>2047875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50958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714375</xdr:colOff>
      <xdr:row>5</xdr:row>
      <xdr:rowOff>2009775</xdr:rowOff>
    </xdr:from>
    <xdr:to>
      <xdr:col>10</xdr:col>
      <xdr:colOff>2200275</xdr:colOff>
      <xdr:row>5</xdr:row>
      <xdr:rowOff>2371725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410200"/>
          <a:ext cx="1485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752475</xdr:colOff>
      <xdr:row>5</xdr:row>
      <xdr:rowOff>1819275</xdr:rowOff>
    </xdr:from>
    <xdr:to>
      <xdr:col>10</xdr:col>
      <xdr:colOff>942975</xdr:colOff>
      <xdr:row>5</xdr:row>
      <xdr:rowOff>2076450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50" y="52197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topLeftCell="A4" zoomScale="85" zoomScaleNormal="85" zoomScaleSheetLayoutView="85" workbookViewId="0">
      <selection activeCell="J11" sqref="J11"/>
    </sheetView>
  </sheetViews>
  <sheetFormatPr defaultRowHeight="15" x14ac:dyDescent="0.25"/>
  <cols>
    <col min="1" max="1" width="37.7109375" customWidth="1"/>
    <col min="2" max="2" width="16.5703125" customWidth="1"/>
    <col min="3" max="3" width="43.85546875" customWidth="1"/>
    <col min="4" max="4" width="16.28515625" customWidth="1"/>
    <col min="5" max="5" width="18.5703125" customWidth="1"/>
    <col min="6" max="6" width="20.5703125" customWidth="1"/>
    <col min="7" max="7" width="22.5703125" customWidth="1"/>
    <col min="8" max="8" width="20" customWidth="1"/>
    <col min="9" max="9" width="29.28515625" customWidth="1"/>
    <col min="10" max="10" width="24" customWidth="1"/>
    <col min="11" max="11" width="41" customWidth="1"/>
    <col min="12" max="12" width="9.140625" hidden="1" customWidth="1"/>
    <col min="13" max="13" width="14.140625" hidden="1" customWidth="1"/>
    <col min="14" max="14" width="17" customWidth="1"/>
    <col min="15" max="15" width="16.42578125" bestFit="1" customWidth="1"/>
    <col min="16" max="16" width="18" customWidth="1"/>
    <col min="17" max="17" width="27.85546875" customWidth="1"/>
  </cols>
  <sheetData>
    <row r="1" spans="1:14" ht="42.75" customHeight="1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ht="45.75" customHeight="1" x14ac:dyDescent="0.25">
      <c r="A2" s="10" t="s">
        <v>0</v>
      </c>
      <c r="B2" s="27" t="s">
        <v>14</v>
      </c>
      <c r="C2" s="28"/>
      <c r="D2" s="28"/>
      <c r="E2" s="28"/>
      <c r="F2" s="28"/>
      <c r="G2" s="28"/>
      <c r="H2" s="28"/>
      <c r="I2" s="28"/>
      <c r="J2" s="28"/>
      <c r="K2" s="29"/>
    </row>
    <row r="3" spans="1:14" ht="42" customHeight="1" x14ac:dyDescent="0.25">
      <c r="A3" s="1" t="s">
        <v>7</v>
      </c>
      <c r="B3" s="30" t="s">
        <v>9</v>
      </c>
      <c r="C3" s="30"/>
      <c r="D3" s="30"/>
      <c r="E3" s="30"/>
      <c r="F3" s="30"/>
      <c r="G3" s="30"/>
      <c r="H3" s="30"/>
      <c r="I3" s="30"/>
      <c r="J3" s="30"/>
      <c r="K3" s="30"/>
    </row>
    <row r="4" spans="1:14" ht="78" customHeight="1" x14ac:dyDescent="0.25">
      <c r="A4" s="2" t="s">
        <v>16</v>
      </c>
      <c r="B4" s="31" t="s">
        <v>11</v>
      </c>
      <c r="C4" s="31"/>
      <c r="D4" s="31"/>
      <c r="E4" s="31"/>
      <c r="F4" s="31"/>
      <c r="G4" s="31"/>
      <c r="H4" s="31"/>
      <c r="I4" s="31"/>
      <c r="J4" s="31"/>
      <c r="K4" s="31"/>
    </row>
    <row r="5" spans="1:14" ht="59.25" customHeight="1" x14ac:dyDescent="0.25">
      <c r="A5" s="38" t="s">
        <v>17</v>
      </c>
      <c r="B5" s="32" t="s">
        <v>10</v>
      </c>
      <c r="C5" s="33" t="s">
        <v>8</v>
      </c>
      <c r="D5" s="32" t="s">
        <v>1</v>
      </c>
      <c r="E5" s="35" t="s">
        <v>2</v>
      </c>
      <c r="F5" s="36"/>
      <c r="G5" s="36"/>
      <c r="H5" s="35" t="s">
        <v>18</v>
      </c>
      <c r="I5" s="36"/>
      <c r="J5" s="37"/>
      <c r="K5" s="17" t="s">
        <v>19</v>
      </c>
    </row>
    <row r="6" spans="1:14" ht="186" customHeight="1" x14ac:dyDescent="0.25">
      <c r="A6" s="39"/>
      <c r="B6" s="32"/>
      <c r="C6" s="34"/>
      <c r="D6" s="32"/>
      <c r="E6" s="4" t="s">
        <v>21</v>
      </c>
      <c r="F6" s="16" t="s">
        <v>23</v>
      </c>
      <c r="G6" s="16" t="s">
        <v>22</v>
      </c>
      <c r="H6" s="3" t="s">
        <v>4</v>
      </c>
      <c r="I6" s="3" t="s">
        <v>3</v>
      </c>
      <c r="J6" s="17" t="s">
        <v>5</v>
      </c>
      <c r="K6" s="9" t="s">
        <v>20</v>
      </c>
    </row>
    <row r="7" spans="1:14" s="5" customFormat="1" ht="19.5" customHeight="1" x14ac:dyDescent="0.3">
      <c r="A7" s="39"/>
      <c r="B7" s="12">
        <v>1</v>
      </c>
      <c r="C7" s="12">
        <v>2</v>
      </c>
      <c r="D7" s="12">
        <f>C7+1</f>
        <v>3</v>
      </c>
      <c r="E7" s="12">
        <f t="shared" ref="E7:K7" si="0">D7+1</f>
        <v>4</v>
      </c>
      <c r="F7" s="12">
        <f t="shared" si="0"/>
        <v>5</v>
      </c>
      <c r="G7" s="12">
        <f t="shared" si="0"/>
        <v>6</v>
      </c>
      <c r="H7" s="6">
        <f t="shared" si="0"/>
        <v>7</v>
      </c>
      <c r="I7" s="6">
        <f t="shared" si="0"/>
        <v>8</v>
      </c>
      <c r="J7" s="6">
        <f t="shared" si="0"/>
        <v>9</v>
      </c>
      <c r="K7" s="6">
        <f t="shared" si="0"/>
        <v>10</v>
      </c>
    </row>
    <row r="8" spans="1:14" s="8" customFormat="1" ht="140.25" customHeight="1" x14ac:dyDescent="0.3">
      <c r="A8" s="39"/>
      <c r="B8" s="14">
        <v>1</v>
      </c>
      <c r="C8" s="18" t="s">
        <v>13</v>
      </c>
      <c r="D8" s="14">
        <v>3</v>
      </c>
      <c r="E8" s="7">
        <v>230000</v>
      </c>
      <c r="F8" s="15">
        <v>210000</v>
      </c>
      <c r="G8" s="15">
        <v>185000</v>
      </c>
      <c r="H8" s="7">
        <f>ROUND(AVERAGE(E8:G8),2)</f>
        <v>208333.33</v>
      </c>
      <c r="I8" s="7">
        <f t="shared" ref="I8" si="1">SQRT(((SUM((POWER(E8-H8,2)),(POWER(F8-H8,2)),(POWER(G8-H8,2)))))/(D8-1))</f>
        <v>22546.248764114844</v>
      </c>
      <c r="J8" s="11">
        <f>I8/H8</f>
        <v>0.10822199579930319</v>
      </c>
      <c r="K8" s="7">
        <f>H8*B8</f>
        <v>208333.33</v>
      </c>
      <c r="N8" s="13"/>
    </row>
    <row r="9" spans="1:14" s="8" customFormat="1" ht="33" customHeight="1" x14ac:dyDescent="0.3">
      <c r="A9" s="39"/>
      <c r="B9" s="41" t="s">
        <v>6</v>
      </c>
      <c r="C9" s="42"/>
      <c r="D9" s="43"/>
      <c r="E9" s="44"/>
      <c r="F9" s="44"/>
      <c r="G9" s="44"/>
      <c r="H9" s="44"/>
      <c r="I9" s="44"/>
      <c r="J9" s="45"/>
      <c r="K9" s="7">
        <f>SUM(K8:K8)</f>
        <v>208333.33</v>
      </c>
      <c r="N9" s="13"/>
    </row>
    <row r="10" spans="1:14" s="8" customFormat="1" ht="41.25" customHeight="1" x14ac:dyDescent="0.3">
      <c r="A10" s="40"/>
      <c r="B10" s="46"/>
      <c r="C10" s="47"/>
      <c r="D10" s="47"/>
      <c r="E10" s="47"/>
      <c r="F10" s="47"/>
      <c r="G10" s="47"/>
      <c r="H10" s="47"/>
      <c r="I10" s="47"/>
      <c r="J10" s="47"/>
      <c r="K10" s="48"/>
      <c r="N10" s="13"/>
    </row>
    <row r="11" spans="1:14" ht="68.25" customHeight="1" x14ac:dyDescent="0.25">
      <c r="A11" s="23" t="s">
        <v>15</v>
      </c>
      <c r="B11" s="24"/>
      <c r="C11" s="24"/>
      <c r="D11" s="24"/>
      <c r="E11" s="24"/>
      <c r="F11" s="24"/>
      <c r="G11" s="24"/>
      <c r="H11" s="25"/>
      <c r="I11" s="25"/>
    </row>
    <row r="12" spans="1:14" ht="73.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</row>
    <row r="13" spans="1:14" ht="38.25" customHeight="1" x14ac:dyDescent="0.25">
      <c r="A13" s="20"/>
      <c r="B13" s="19"/>
      <c r="C13" s="20"/>
      <c r="D13" s="19"/>
      <c r="E13" s="19"/>
      <c r="F13" s="19"/>
      <c r="G13" s="19"/>
      <c r="H13" s="19"/>
      <c r="I13" s="19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</row>
  </sheetData>
  <mergeCells count="15">
    <mergeCell ref="A12:I12"/>
    <mergeCell ref="A11:I11"/>
    <mergeCell ref="A1:K1"/>
    <mergeCell ref="B2:K2"/>
    <mergeCell ref="B3:K3"/>
    <mergeCell ref="B4:K4"/>
    <mergeCell ref="B5:B6"/>
    <mergeCell ref="C5:C6"/>
    <mergeCell ref="D5:D6"/>
    <mergeCell ref="E5:G5"/>
    <mergeCell ref="H5:J5"/>
    <mergeCell ref="A5:A10"/>
    <mergeCell ref="B9:C9"/>
    <mergeCell ref="D9:J9"/>
    <mergeCell ref="B10:K10"/>
  </mergeCells>
  <pageMargins left="0.62992125984251968" right="0.23622047244094491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2020-04-08T14:00:24Z</dcterms:modified>
</cp:coreProperties>
</file>