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РП3" sheetId="1" r:id="rId1"/>
  </sheets>
  <definedNames>
    <definedName name="_xlnm.Print_Area" localSheetId="0">K_EРП3!$A$1:$H$22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F19" i="1"/>
  <c r="H17" i="1"/>
  <c r="H15" i="1"/>
  <c r="H14" i="1"/>
  <c r="H13" i="1"/>
  <c r="H12" i="1"/>
  <c r="H16" i="1" s="1"/>
  <c r="H11" i="1"/>
  <c r="H10" i="1"/>
  <c r="H9" i="1"/>
  <c r="H8" i="1"/>
  <c r="H7" i="1"/>
  <c r="H6" i="1"/>
  <c r="H18" i="1" l="1"/>
  <c r="H20" i="1" s="1"/>
  <c r="H21" i="1" s="1"/>
  <c r="H22" i="1" s="1"/>
</calcChain>
</file>

<file path=xl/sharedStrings.xml><?xml version="1.0" encoding="utf-8"?>
<sst xmlns="http://schemas.openxmlformats.org/spreadsheetml/2006/main" count="51" uniqueCount="43">
  <si>
    <t>Расчетная стоимость строительства (объект-аналог Елец подэтап 1.2 )</t>
  </si>
  <si>
    <t>Строительство РП 3  с двумя трансформаторами по 400 кВА для электроснабжения резидентов III очереди ОЭЗ, расположенной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</si>
  <si>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</si>
  <si>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</si>
  <si>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</si>
  <si>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</si>
  <si>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</si>
  <si>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</t>
    </r>
    <r>
      <rPr>
        <b/>
        <sz val="12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</si>
  <si>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</si>
  <si>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</si>
  <si>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t>РП на 7 ячеек выключателей</t>
  </si>
  <si>
    <t xml:space="preserve"> УНЦ гл. VI  Э4-01</t>
  </si>
  <si>
    <t>1ед.</t>
  </si>
  <si>
    <t>Ячейка выключателя РП</t>
  </si>
  <si>
    <t xml:space="preserve"> УНЦ гл. VI  В8-02 -1…5</t>
  </si>
  <si>
    <t>1 ячейка</t>
  </si>
  <si>
    <t>ПКУ</t>
  </si>
  <si>
    <t xml:space="preserve"> УНЦ гл.VIII  табл.А1-06</t>
  </si>
  <si>
    <t>1 точка учета</t>
  </si>
  <si>
    <t>АСУТП присоединения РУ-10кВ</t>
  </si>
  <si>
    <t>УНЦ гл.IX таб.А4-01</t>
  </si>
  <si>
    <t>АСУТП присоединения РУ-0,4кВ</t>
  </si>
  <si>
    <t>Система АСУТП и ТМ (шкаф общеподстанционных контроллеров)</t>
  </si>
  <si>
    <t>УНЦ гл.IX таб.А5-07</t>
  </si>
  <si>
    <t>Система АСУТП и ТМ (шкаф с 4-мя коммутаторами)</t>
  </si>
  <si>
    <t>УНЦ гл.IX таб.А5-04</t>
  </si>
  <si>
    <t>Прибор учета трехфазный для РП</t>
  </si>
  <si>
    <t xml:space="preserve"> УНЦ гл.VIII  табл.А1-04</t>
  </si>
  <si>
    <t>Прибор учета трехфазный с ТТ</t>
  </si>
  <si>
    <t xml:space="preserve"> УНЦ гл.VIII  табл.А1-03</t>
  </si>
  <si>
    <t>ИВКЭ</t>
  </si>
  <si>
    <t xml:space="preserve"> УНЦ гл.VIII  табл.А2-01</t>
  </si>
  <si>
    <t>Итого строительство по УНЦ :</t>
  </si>
  <si>
    <t>Проектно-изыскательские работы</t>
  </si>
  <si>
    <t xml:space="preserve"> УНЦ гл.ХХVII  табл.П6-09</t>
  </si>
  <si>
    <t>1 объект</t>
  </si>
  <si>
    <t>Итого на 1.01.2018г.</t>
  </si>
  <si>
    <r>
      <t xml:space="preserve">Индекс-дефлятор ( 2018-2020гг- прогноз)  </t>
    </r>
    <r>
      <rPr>
        <sz val="10"/>
        <rFont val="Times New Roman"/>
        <family val="1"/>
        <charset val="204"/>
      </rPr>
      <t xml:space="preserve">прогноз социально-экономического развития РФ на период до 2024 года      </t>
    </r>
  </si>
  <si>
    <t xml:space="preserve"> 2018г.-4,9%; 2019г.-5,2%;2020г.-4,7%</t>
  </si>
  <si>
    <t>ИТОГО в прогнозных ценах</t>
  </si>
  <si>
    <t>НДС 20%</t>
  </si>
  <si>
    <t>ВСЕГО с НДС</t>
  </si>
  <si>
    <r>
      <t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(утв. Приказом  №10 от 17.01.2019 г.) в ценах по состоянию на</t>
    </r>
    <r>
      <rPr>
        <b/>
        <i/>
        <sz val="14"/>
        <color rgb="FFFF0000"/>
        <rFont val="Times New Roman"/>
        <family val="1"/>
        <charset val="204"/>
      </rPr>
      <t xml:space="preserve"> 01.01.2018г.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</si>
</sst>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26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49" fontId="9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49" fontId="9" fillId="2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2:H23"/>
  <sheetViews>
    <sheetView tabSelected="1" view="pageBreakPreview" zoomScaleNormal="100" zoomScaleSheetLayoutView="100" workbookViewId="0">
      <selection activeCell="K16" sqref="K16"/>
    </sheetView>
  </sheetViews>
  <sheetFormatPr defaultColWidth="9.140625" defaultRowHeight="15.75" x14ac:dyDescent="0.25"/>
  <cols>
    <col min="1" max="1" width="4.85546875" style="2" customWidth="1"/>
    <col min="2" max="2" width="39.28515625" style="2" customWidth="1"/>
    <col min="3" max="3" width="18.7109375" style="2" customWidth="1"/>
    <col min="4" max="4" width="10.28515625" style="2" customWidth="1"/>
    <col min="5" max="5" width="11" style="2" customWidth="1"/>
    <col min="6" max="6" width="14" style="2" customWidth="1"/>
    <col min="7" max="7" width="14.140625" style="2" customWidth="1"/>
    <col min="8" max="8" width="12.28515625" style="2" customWidth="1"/>
    <col min="9" max="16384" width="9.140625" style="2"/>
  </cols>
  <sheetData>
    <row r="2" spans="1:8" ht="22.15" customHeight="1" x14ac:dyDescent="0.25">
      <c r="A2" s="1" t="s">
        <v>0</v>
      </c>
      <c r="B2" s="1"/>
      <c r="C2" s="1"/>
      <c r="D2" s="1"/>
      <c r="E2" s="1"/>
      <c r="F2" s="1"/>
      <c r="G2" s="1"/>
    </row>
    <row r="3" spans="1:8" ht="34.15" customHeight="1" x14ac:dyDescent="0.25">
      <c r="A3" s="3" t="s">
        <v>1</v>
      </c>
      <c r="B3" s="3"/>
      <c r="C3" s="3"/>
      <c r="D3" s="3"/>
      <c r="E3" s="3"/>
      <c r="F3" s="3"/>
      <c r="G3" s="3"/>
    </row>
    <row r="4" spans="1:8" ht="94.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5" spans="1:8" ht="54" customHeight="1" x14ac:dyDescent="0.25">
      <c r="A5" s="5" t="s">
        <v>42</v>
      </c>
      <c r="B5" s="6"/>
      <c r="C5" s="6"/>
      <c r="D5" s="6"/>
      <c r="E5" s="6"/>
      <c r="F5" s="6"/>
      <c r="G5" s="6"/>
      <c r="H5" s="7"/>
    </row>
    <row r="6" spans="1:8" ht="34.9" customHeight="1" x14ac:dyDescent="0.25">
      <c r="A6" s="4">
        <v>1</v>
      </c>
      <c r="B6" s="8" t="s">
        <v>10</v>
      </c>
      <c r="C6" s="9" t="s">
        <v>11</v>
      </c>
      <c r="D6" s="10" t="s">
        <v>12</v>
      </c>
      <c r="E6" s="11">
        <v>4</v>
      </c>
      <c r="F6" s="12">
        <v>1615</v>
      </c>
      <c r="G6" s="12">
        <v>0.97</v>
      </c>
      <c r="H6" s="13">
        <f>E6*F6*G6</f>
        <v>6266.2</v>
      </c>
    </row>
    <row r="7" spans="1:8" ht="40.15" customHeight="1" x14ac:dyDescent="0.25">
      <c r="A7" s="4">
        <v>2</v>
      </c>
      <c r="B7" s="8" t="s">
        <v>13</v>
      </c>
      <c r="C7" s="9" t="s">
        <v>14</v>
      </c>
      <c r="D7" s="10" t="s">
        <v>15</v>
      </c>
      <c r="E7" s="11">
        <v>28</v>
      </c>
      <c r="F7" s="12">
        <v>964</v>
      </c>
      <c r="G7" s="12">
        <v>1</v>
      </c>
      <c r="H7" s="13">
        <f>E7*F7*G7</f>
        <v>26992</v>
      </c>
    </row>
    <row r="8" spans="1:8" ht="36" customHeight="1" x14ac:dyDescent="0.25">
      <c r="A8" s="4">
        <v>3</v>
      </c>
      <c r="B8" s="8" t="s">
        <v>16</v>
      </c>
      <c r="C8" s="9" t="s">
        <v>17</v>
      </c>
      <c r="D8" s="11" t="s">
        <v>18</v>
      </c>
      <c r="E8" s="11">
        <v>2</v>
      </c>
      <c r="F8" s="12">
        <v>302</v>
      </c>
      <c r="G8" s="12">
        <v>1</v>
      </c>
      <c r="H8" s="13">
        <f t="shared" ref="H8:H15" si="0">E8*F8*G8</f>
        <v>604</v>
      </c>
    </row>
    <row r="9" spans="1:8" ht="40.15" customHeight="1" x14ac:dyDescent="0.25">
      <c r="A9" s="4">
        <v>4</v>
      </c>
      <c r="B9" s="8" t="s">
        <v>19</v>
      </c>
      <c r="C9" s="9" t="s">
        <v>20</v>
      </c>
      <c r="D9" s="10" t="s">
        <v>12</v>
      </c>
      <c r="E9" s="11">
        <v>22</v>
      </c>
      <c r="F9" s="12">
        <v>180</v>
      </c>
      <c r="G9" s="12">
        <v>1</v>
      </c>
      <c r="H9" s="13">
        <f t="shared" si="0"/>
        <v>3960</v>
      </c>
    </row>
    <row r="10" spans="1:8" ht="32.450000000000003" customHeight="1" x14ac:dyDescent="0.25">
      <c r="A10" s="4">
        <v>5</v>
      </c>
      <c r="B10" s="8" t="s">
        <v>21</v>
      </c>
      <c r="C10" s="9" t="s">
        <v>20</v>
      </c>
      <c r="D10" s="10" t="s">
        <v>12</v>
      </c>
      <c r="E10" s="11">
        <v>3</v>
      </c>
      <c r="F10" s="12">
        <v>180</v>
      </c>
      <c r="G10" s="12">
        <v>1</v>
      </c>
      <c r="H10" s="13">
        <f t="shared" si="0"/>
        <v>540</v>
      </c>
    </row>
    <row r="11" spans="1:8" ht="36" customHeight="1" x14ac:dyDescent="0.25">
      <c r="A11" s="4">
        <v>6</v>
      </c>
      <c r="B11" s="8" t="s">
        <v>22</v>
      </c>
      <c r="C11" s="9" t="s">
        <v>23</v>
      </c>
      <c r="D11" s="10" t="s">
        <v>12</v>
      </c>
      <c r="E11" s="11">
        <v>1</v>
      </c>
      <c r="F11" s="12">
        <v>180</v>
      </c>
      <c r="G11" s="12">
        <v>1</v>
      </c>
      <c r="H11" s="13">
        <f t="shared" si="0"/>
        <v>180</v>
      </c>
    </row>
    <row r="12" spans="1:8" ht="44.25" customHeight="1" x14ac:dyDescent="0.25">
      <c r="A12" s="4">
        <v>7</v>
      </c>
      <c r="B12" s="14" t="s">
        <v>24</v>
      </c>
      <c r="C12" s="9" t="s">
        <v>25</v>
      </c>
      <c r="D12" s="10" t="s">
        <v>12</v>
      </c>
      <c r="E12" s="11">
        <v>1</v>
      </c>
      <c r="F12" s="12">
        <v>2395</v>
      </c>
      <c r="G12" s="12">
        <v>1</v>
      </c>
      <c r="H12" s="13">
        <f t="shared" si="0"/>
        <v>2395</v>
      </c>
    </row>
    <row r="13" spans="1:8" ht="46.15" customHeight="1" x14ac:dyDescent="0.25">
      <c r="A13" s="4">
        <v>8</v>
      </c>
      <c r="B13" s="14" t="s">
        <v>26</v>
      </c>
      <c r="C13" s="9" t="s">
        <v>27</v>
      </c>
      <c r="D13" s="11" t="s">
        <v>18</v>
      </c>
      <c r="E13" s="11">
        <v>18</v>
      </c>
      <c r="F13" s="12">
        <v>38</v>
      </c>
      <c r="G13" s="12">
        <v>1</v>
      </c>
      <c r="H13" s="13">
        <f t="shared" si="0"/>
        <v>684</v>
      </c>
    </row>
    <row r="14" spans="1:8" ht="46.15" customHeight="1" x14ac:dyDescent="0.25">
      <c r="A14" s="4">
        <v>9</v>
      </c>
      <c r="B14" s="14" t="s">
        <v>28</v>
      </c>
      <c r="C14" s="9" t="s">
        <v>29</v>
      </c>
      <c r="D14" s="11" t="s">
        <v>18</v>
      </c>
      <c r="E14" s="11">
        <v>16</v>
      </c>
      <c r="F14" s="12">
        <v>27</v>
      </c>
      <c r="G14" s="12">
        <v>1</v>
      </c>
      <c r="H14" s="13">
        <f t="shared" si="0"/>
        <v>432</v>
      </c>
    </row>
    <row r="15" spans="1:8" ht="46.15" customHeight="1" x14ac:dyDescent="0.25">
      <c r="A15" s="4">
        <v>10</v>
      </c>
      <c r="B15" s="14" t="s">
        <v>30</v>
      </c>
      <c r="C15" s="9" t="s">
        <v>31</v>
      </c>
      <c r="D15" s="10" t="s">
        <v>12</v>
      </c>
      <c r="E15" s="11">
        <v>1</v>
      </c>
      <c r="F15" s="12">
        <v>174</v>
      </c>
      <c r="G15" s="12">
        <v>1</v>
      </c>
      <c r="H15" s="13">
        <f t="shared" si="0"/>
        <v>174</v>
      </c>
    </row>
    <row r="16" spans="1:8" ht="44.25" customHeight="1" x14ac:dyDescent="0.25">
      <c r="A16" s="4"/>
      <c r="B16" s="14" t="s">
        <v>32</v>
      </c>
      <c r="C16" s="9"/>
      <c r="D16" s="10"/>
      <c r="E16" s="11"/>
      <c r="F16" s="12"/>
      <c r="G16" s="12"/>
      <c r="H16" s="13">
        <f>H12+H11+H10+H9+H8+H7+H6+H13+H14+H15</f>
        <v>42227.199999999997</v>
      </c>
    </row>
    <row r="17" spans="1:8" ht="44.25" customHeight="1" x14ac:dyDescent="0.25">
      <c r="A17" s="4">
        <v>11</v>
      </c>
      <c r="B17" s="8" t="s">
        <v>33</v>
      </c>
      <c r="C17" s="9" t="s">
        <v>34</v>
      </c>
      <c r="D17" s="10" t="s">
        <v>35</v>
      </c>
      <c r="E17" s="11">
        <v>1</v>
      </c>
      <c r="F17" s="12">
        <v>3000</v>
      </c>
      <c r="G17" s="12">
        <v>1</v>
      </c>
      <c r="H17" s="13">
        <f t="shared" ref="H17" si="1">E17*F17*G17</f>
        <v>3000</v>
      </c>
    </row>
    <row r="18" spans="1:8" ht="34.5" customHeight="1" x14ac:dyDescent="0.25">
      <c r="A18" s="4"/>
      <c r="B18" s="14" t="s">
        <v>36</v>
      </c>
      <c r="C18" s="15"/>
      <c r="D18" s="16"/>
      <c r="E18" s="17"/>
      <c r="F18" s="12"/>
      <c r="G18" s="12"/>
      <c r="H18" s="13">
        <f>H17+H16</f>
        <v>45227.199999999997</v>
      </c>
    </row>
    <row r="19" spans="1:8" ht="53.45" customHeight="1" x14ac:dyDescent="0.25">
      <c r="A19" s="4"/>
      <c r="B19" s="18" t="s">
        <v>37</v>
      </c>
      <c r="C19" s="19" t="s">
        <v>38</v>
      </c>
      <c r="D19" s="20"/>
      <c r="E19" s="21"/>
      <c r="F19" s="12">
        <f>1.049*1.052*1.047</f>
        <v>1.1554147559999999</v>
      </c>
      <c r="G19" s="12"/>
      <c r="H19" s="13">
        <f>F19</f>
        <v>1.1554147559999999</v>
      </c>
    </row>
    <row r="20" spans="1:8" ht="31.15" customHeight="1" x14ac:dyDescent="0.25">
      <c r="A20" s="4"/>
      <c r="B20" s="4" t="s">
        <v>39</v>
      </c>
      <c r="C20" s="22"/>
      <c r="D20" s="16"/>
      <c r="E20" s="17"/>
      <c r="F20" s="12"/>
      <c r="G20" s="12"/>
      <c r="H20" s="13">
        <f>H18*H19</f>
        <v>52256.174252563193</v>
      </c>
    </row>
    <row r="21" spans="1:8" ht="28.9" customHeight="1" x14ac:dyDescent="0.25">
      <c r="A21" s="4"/>
      <c r="B21" s="4" t="s">
        <v>40</v>
      </c>
      <c r="C21" s="4"/>
      <c r="D21" s="4"/>
      <c r="E21" s="4"/>
      <c r="F21" s="4"/>
      <c r="G21" s="4"/>
      <c r="H21" s="13">
        <f>H20*20%</f>
        <v>10451.234850512639</v>
      </c>
    </row>
    <row r="22" spans="1:8" ht="19.149999999999999" customHeight="1" x14ac:dyDescent="0.25">
      <c r="A22" s="23"/>
      <c r="B22" s="23" t="s">
        <v>41</v>
      </c>
      <c r="C22" s="23"/>
      <c r="D22" s="23"/>
      <c r="E22" s="23"/>
      <c r="F22" s="23"/>
      <c r="G22" s="23"/>
      <c r="H22" s="24">
        <f>H21+H20</f>
        <v>62707.409103075828</v>
      </c>
    </row>
    <row r="23" spans="1:8" x14ac:dyDescent="0.25">
      <c r="A23" s="25"/>
      <c r="B23" s="25"/>
      <c r="C23" s="25"/>
      <c r="D23" s="25"/>
      <c r="E23" s="25"/>
      <c r="F23" s="12"/>
    </row>
  </sheetData>
  <mergeCells count="4">
    <mergeCell ref="A2:G2"/>
    <mergeCell ref="A3:G3"/>
    <mergeCell ref="A5:H5"/>
    <mergeCell ref="C19:E19"/>
  </mergeCell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K_EРП3</vt:lpstr>
      <vt:lpstr>K_EРП3!Область_печати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2019-02-27T13:42:31Z</dcterms:created>
  <dcterms:modified xsi:type="dcterms:W3CDTF">2019-02-27T13:43:45Z</dcterms:modified>
</cp:coreProperties>
</file>